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10\Downloads\"/>
    </mc:Choice>
  </mc:AlternateContent>
  <xr:revisionPtr revIDLastSave="0" documentId="13_ncr:1_{45CBFB7C-98ED-40ED-A1C5-B0D40A83C067}" xr6:coauthVersionLast="47" xr6:coauthVersionMax="47" xr10:uidLastSave="{00000000-0000-0000-0000-000000000000}"/>
  <bookViews>
    <workbookView xWindow="-120" yWindow="-120" windowWidth="24240" windowHeight="13140" xr2:uid="{29355E6D-E18C-42FE-82A5-D35E8C33EAFF}"/>
  </bookViews>
  <sheets>
    <sheet name="Kriteria" sheetId="1" r:id="rId1"/>
    <sheet name="Sub Kriteri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2" l="1"/>
  <c r="X25" i="2" s="1"/>
  <c r="Z24" i="2" s="1"/>
  <c r="Y25" i="2"/>
  <c r="AA24" i="2" s="1"/>
  <c r="Z23" i="2" l="1"/>
  <c r="AB24" i="2"/>
  <c r="AC24" i="2" s="1"/>
  <c r="AA23" i="2"/>
  <c r="AB23" i="2" l="1"/>
  <c r="AC23" i="2" s="1"/>
  <c r="Z28" i="2" s="1"/>
  <c r="Z29" i="2" s="1"/>
  <c r="Z30" i="2" s="1"/>
  <c r="Y106" i="1"/>
  <c r="AB105" i="1"/>
  <c r="Z106" i="1"/>
  <c r="Y103" i="1"/>
  <c r="AB103" i="1"/>
  <c r="Y107" i="1"/>
  <c r="X47" i="1"/>
  <c r="X127" i="1"/>
  <c r="AA127" i="1"/>
  <c r="AB226" i="1"/>
  <c r="Z227" i="1"/>
  <c r="Z226" i="1"/>
  <c r="Y227" i="1"/>
  <c r="Y225" i="1"/>
  <c r="AB223" i="1"/>
  <c r="Z223" i="1"/>
  <c r="Y223" i="1"/>
  <c r="X226" i="1"/>
  <c r="AB206" i="1"/>
  <c r="Z207" i="1"/>
  <c r="Z206" i="1"/>
  <c r="Y207" i="1"/>
  <c r="Y205" i="1"/>
  <c r="AB203" i="1"/>
  <c r="X206" i="1"/>
  <c r="Z203" i="1"/>
  <c r="Y203" i="1"/>
  <c r="AB186" i="1"/>
  <c r="Z187" i="1"/>
  <c r="Z186" i="1"/>
  <c r="Y187" i="1"/>
  <c r="Y186" i="1"/>
  <c r="Y185" i="1"/>
  <c r="AB183" i="1"/>
  <c r="X186" i="1"/>
  <c r="Z183" i="1"/>
  <c r="Y183" i="1"/>
  <c r="Z127" i="1"/>
  <c r="AA125" i="1"/>
  <c r="X44" i="1"/>
  <c r="AA45" i="1"/>
  <c r="AA44" i="1"/>
  <c r="Y47" i="1"/>
  <c r="X45" i="1"/>
  <c r="Z27" i="1"/>
  <c r="AA27" i="1"/>
  <c r="Y27" i="1"/>
  <c r="X27" i="1"/>
  <c r="AA23" i="1"/>
  <c r="X24" i="1"/>
  <c r="AA67" i="1"/>
  <c r="Y67" i="1"/>
  <c r="AA64" i="1"/>
  <c r="AB63" i="1"/>
  <c r="Z87" i="1"/>
  <c r="AA85" i="1"/>
  <c r="Y87" i="1"/>
  <c r="X87" i="1"/>
  <c r="AA83" i="1"/>
  <c r="AB106" i="1"/>
  <c r="AA103" i="1"/>
  <c r="Y127" i="1"/>
  <c r="Y126" i="1"/>
  <c r="X126" i="1"/>
  <c r="X124" i="1"/>
  <c r="AA147" i="1"/>
  <c r="Z147" i="1"/>
  <c r="Z146" i="1"/>
  <c r="Y146" i="1"/>
  <c r="Z144" i="1"/>
  <c r="X147" i="1"/>
  <c r="X146" i="1"/>
  <c r="Z167" i="1"/>
  <c r="AA165" i="1"/>
  <c r="Y165" i="1"/>
  <c r="Y167" i="1"/>
  <c r="Y166" i="1"/>
  <c r="AB163" i="1"/>
  <c r="AC25" i="2" l="1"/>
  <c r="AB228" i="1"/>
  <c r="AA228" i="1"/>
  <c r="Z228" i="1"/>
  <c r="Y228" i="1"/>
  <c r="X228" i="1"/>
  <c r="AB208" i="1"/>
  <c r="AA208" i="1"/>
  <c r="Z208" i="1"/>
  <c r="Y208" i="1"/>
  <c r="X208" i="1"/>
  <c r="AB188" i="1"/>
  <c r="AA188" i="1"/>
  <c r="Z188" i="1"/>
  <c r="Y188" i="1"/>
  <c r="X188" i="1"/>
  <c r="AB168" i="1"/>
  <c r="AA168" i="1"/>
  <c r="Z168" i="1"/>
  <c r="Y168" i="1"/>
  <c r="X168" i="1"/>
  <c r="AB148" i="1"/>
  <c r="AA148" i="1"/>
  <c r="Z148" i="1"/>
  <c r="Y148" i="1"/>
  <c r="X148" i="1"/>
  <c r="AB128" i="1"/>
  <c r="AA128" i="1"/>
  <c r="Z128" i="1"/>
  <c r="Y128" i="1"/>
  <c r="X128" i="1"/>
  <c r="AB108" i="1"/>
  <c r="AG106" i="1" s="1"/>
  <c r="AA108" i="1"/>
  <c r="AF104" i="1" s="1"/>
  <c r="Z108" i="1"/>
  <c r="AE106" i="1" s="1"/>
  <c r="Y108" i="1"/>
  <c r="X108" i="1"/>
  <c r="AC103" i="1" s="1"/>
  <c r="AB88" i="1"/>
  <c r="AA88" i="1"/>
  <c r="Z88" i="1"/>
  <c r="Y88" i="1"/>
  <c r="X88" i="1"/>
  <c r="AB68" i="1"/>
  <c r="AA68" i="1"/>
  <c r="Z68" i="1"/>
  <c r="Y68" i="1"/>
  <c r="X68" i="1"/>
  <c r="AB48" i="1"/>
  <c r="Y48" i="1"/>
  <c r="Z48" i="1"/>
  <c r="AB28" i="1"/>
  <c r="AG224" i="1" l="1"/>
  <c r="AG225" i="1"/>
  <c r="AG226" i="1"/>
  <c r="AG227" i="1"/>
  <c r="AG223" i="1"/>
  <c r="AF225" i="1"/>
  <c r="AF223" i="1"/>
  <c r="AF226" i="1"/>
  <c r="AF224" i="1"/>
  <c r="AF227" i="1"/>
  <c r="AE225" i="1"/>
  <c r="AE223" i="1"/>
  <c r="AE224" i="1"/>
  <c r="AE226" i="1"/>
  <c r="AE227" i="1"/>
  <c r="AD225" i="1"/>
  <c r="AD226" i="1"/>
  <c r="AD227" i="1"/>
  <c r="AD223" i="1"/>
  <c r="AD224" i="1"/>
  <c r="AC225" i="1"/>
  <c r="AC224" i="1"/>
  <c r="AC226" i="1"/>
  <c r="AC227" i="1"/>
  <c r="AC223" i="1"/>
  <c r="AG206" i="1"/>
  <c r="AG207" i="1"/>
  <c r="AG204" i="1"/>
  <c r="AG203" i="1"/>
  <c r="AG205" i="1"/>
  <c r="AF207" i="1"/>
  <c r="AF205" i="1"/>
  <c r="AF206" i="1"/>
  <c r="AF204" i="1"/>
  <c r="AF203" i="1"/>
  <c r="AE205" i="1"/>
  <c r="AE206" i="1"/>
  <c r="AE203" i="1"/>
  <c r="AE207" i="1"/>
  <c r="AE204" i="1"/>
  <c r="AD206" i="1"/>
  <c r="AD207" i="1"/>
  <c r="AD203" i="1"/>
  <c r="AD204" i="1"/>
  <c r="AD205" i="1"/>
  <c r="AC205" i="1"/>
  <c r="AC206" i="1"/>
  <c r="AC203" i="1"/>
  <c r="AC207" i="1"/>
  <c r="AC204" i="1"/>
  <c r="AG186" i="1"/>
  <c r="AG187" i="1"/>
  <c r="AG185" i="1"/>
  <c r="AG184" i="1"/>
  <c r="AG183" i="1"/>
  <c r="AF185" i="1"/>
  <c r="AF183" i="1"/>
  <c r="AF186" i="1"/>
  <c r="AF187" i="1"/>
  <c r="AF184" i="1"/>
  <c r="AE186" i="1"/>
  <c r="AE183" i="1"/>
  <c r="AE187" i="1"/>
  <c r="AE184" i="1"/>
  <c r="AE185" i="1"/>
  <c r="AC185" i="1"/>
  <c r="AC186" i="1"/>
  <c r="AC184" i="1"/>
  <c r="AC187" i="1"/>
  <c r="AC183" i="1"/>
  <c r="AD186" i="1"/>
  <c r="AD183" i="1"/>
  <c r="AD185" i="1"/>
  <c r="AD187" i="1"/>
  <c r="AD184" i="1"/>
  <c r="AG166" i="1"/>
  <c r="AG167" i="1"/>
  <c r="AG164" i="1"/>
  <c r="AG163" i="1"/>
  <c r="AG165" i="1"/>
  <c r="AF164" i="1"/>
  <c r="AF165" i="1"/>
  <c r="AF163" i="1"/>
  <c r="AF166" i="1"/>
  <c r="AF167" i="1"/>
  <c r="AE164" i="1"/>
  <c r="AE165" i="1"/>
  <c r="AE166" i="1"/>
  <c r="AE163" i="1"/>
  <c r="AE167" i="1"/>
  <c r="AD164" i="1"/>
  <c r="AD165" i="1"/>
  <c r="AD166" i="1"/>
  <c r="AD167" i="1"/>
  <c r="AD163" i="1"/>
  <c r="AC166" i="1"/>
  <c r="AC164" i="1"/>
  <c r="AC163" i="1"/>
  <c r="AC165" i="1"/>
  <c r="AC167" i="1"/>
  <c r="AG147" i="1"/>
  <c r="AG144" i="1"/>
  <c r="AG143" i="1"/>
  <c r="AG145" i="1"/>
  <c r="AG146" i="1"/>
  <c r="AF145" i="1"/>
  <c r="AF143" i="1"/>
  <c r="AF146" i="1"/>
  <c r="AF147" i="1"/>
  <c r="AF144" i="1"/>
  <c r="AE147" i="1"/>
  <c r="AE146" i="1"/>
  <c r="AE144" i="1"/>
  <c r="AE145" i="1"/>
  <c r="AE143" i="1"/>
  <c r="AD144" i="1"/>
  <c r="AD145" i="1"/>
  <c r="AD146" i="1"/>
  <c r="AD147" i="1"/>
  <c r="AD143" i="1"/>
  <c r="AC146" i="1"/>
  <c r="AC147" i="1"/>
  <c r="AC144" i="1"/>
  <c r="AC143" i="1"/>
  <c r="AC145" i="1"/>
  <c r="AG124" i="1"/>
  <c r="AG123" i="1"/>
  <c r="AG125" i="1"/>
  <c r="AG126" i="1"/>
  <c r="AG127" i="1"/>
  <c r="AF125" i="1"/>
  <c r="AF123" i="1"/>
  <c r="AF126" i="1"/>
  <c r="AF127" i="1"/>
  <c r="AF124" i="1"/>
  <c r="AE124" i="1"/>
  <c r="AE125" i="1"/>
  <c r="AE123" i="1"/>
  <c r="AE126" i="1"/>
  <c r="AC126" i="1"/>
  <c r="AC127" i="1"/>
  <c r="AC123" i="1"/>
  <c r="AC124" i="1"/>
  <c r="AC125" i="1"/>
  <c r="AD127" i="1"/>
  <c r="AD123" i="1"/>
  <c r="AD124" i="1"/>
  <c r="AD125" i="1"/>
  <c r="AD126" i="1"/>
  <c r="AD105" i="1"/>
  <c r="AD106" i="1"/>
  <c r="AD103" i="1"/>
  <c r="AD104" i="1"/>
  <c r="AG105" i="1"/>
  <c r="AG107" i="1"/>
  <c r="AG104" i="1"/>
  <c r="AG103" i="1"/>
  <c r="AE105" i="1"/>
  <c r="AE104" i="1"/>
  <c r="AE107" i="1"/>
  <c r="AD107" i="1"/>
  <c r="AC105" i="1"/>
  <c r="AC106" i="1"/>
  <c r="AC104" i="1"/>
  <c r="AC107" i="1"/>
  <c r="AF105" i="1"/>
  <c r="AF106" i="1"/>
  <c r="AF107" i="1"/>
  <c r="AE103" i="1"/>
  <c r="AF103" i="1"/>
  <c r="AG84" i="1"/>
  <c r="AG86" i="1"/>
  <c r="AG83" i="1"/>
  <c r="AG85" i="1"/>
  <c r="AG87" i="1"/>
  <c r="AF85" i="1"/>
  <c r="AF87" i="1"/>
  <c r="AF83" i="1"/>
  <c r="AF84" i="1"/>
  <c r="AF86" i="1"/>
  <c r="AE85" i="1"/>
  <c r="AE87" i="1"/>
  <c r="AE84" i="1"/>
  <c r="AE86" i="1"/>
  <c r="AE83" i="1"/>
  <c r="AD85" i="1"/>
  <c r="AD87" i="1"/>
  <c r="AD83" i="1"/>
  <c r="AD84" i="1"/>
  <c r="AD86" i="1"/>
  <c r="AC84" i="1"/>
  <c r="AC86" i="1"/>
  <c r="AC83" i="1"/>
  <c r="AC85" i="1"/>
  <c r="AC87" i="1"/>
  <c r="AG64" i="1"/>
  <c r="AG66" i="1"/>
  <c r="AG63" i="1"/>
  <c r="AG65" i="1"/>
  <c r="AG67" i="1"/>
  <c r="AF64" i="1"/>
  <c r="AF66" i="1"/>
  <c r="AF63" i="1"/>
  <c r="AF65" i="1"/>
  <c r="AF67" i="1"/>
  <c r="AE64" i="1"/>
  <c r="AE66" i="1"/>
  <c r="AE63" i="1"/>
  <c r="AE65" i="1"/>
  <c r="AE67" i="1"/>
  <c r="AD65" i="1"/>
  <c r="AD67" i="1"/>
  <c r="AD64" i="1"/>
  <c r="AD66" i="1"/>
  <c r="AD63" i="1"/>
  <c r="AC64" i="1"/>
  <c r="AC66" i="1"/>
  <c r="AC63" i="1"/>
  <c r="AC65" i="1"/>
  <c r="AC67" i="1"/>
  <c r="AG45" i="1"/>
  <c r="AG47" i="1"/>
  <c r="AG44" i="1"/>
  <c r="AG46" i="1"/>
  <c r="AG43" i="1"/>
  <c r="AD44" i="1"/>
  <c r="AD46" i="1"/>
  <c r="AD43" i="1"/>
  <c r="AD45" i="1"/>
  <c r="AD47" i="1"/>
  <c r="AE45" i="1"/>
  <c r="AE47" i="1"/>
  <c r="AE46" i="1"/>
  <c r="AE44" i="1"/>
  <c r="AE43" i="1"/>
  <c r="X28" i="1"/>
  <c r="AC23" i="1" s="1"/>
  <c r="Y28" i="1"/>
  <c r="AD23" i="1" s="1"/>
  <c r="AG25" i="1"/>
  <c r="AA48" i="1"/>
  <c r="X48" i="1"/>
  <c r="Z28" i="1"/>
  <c r="AA28" i="1"/>
  <c r="AF26" i="1" s="1"/>
  <c r="AG24" i="1"/>
  <c r="AG23" i="1"/>
  <c r="AG27" i="1"/>
  <c r="AG26" i="1"/>
  <c r="AH103" i="1" l="1"/>
  <c r="AI103" i="1" s="1"/>
  <c r="AH223" i="1"/>
  <c r="AI223" i="1" s="1"/>
  <c r="AF23" i="1"/>
  <c r="AC24" i="1"/>
  <c r="AC27" i="1"/>
  <c r="AC25" i="1"/>
  <c r="AD24" i="1"/>
  <c r="AD26" i="1"/>
  <c r="AD25" i="1"/>
  <c r="AC46" i="1"/>
  <c r="AC44" i="1"/>
  <c r="AC43" i="1"/>
  <c r="AC45" i="1"/>
  <c r="AC47" i="1"/>
  <c r="AF44" i="1"/>
  <c r="AF46" i="1"/>
  <c r="AF43" i="1"/>
  <c r="AF45" i="1"/>
  <c r="AF47" i="1"/>
  <c r="AF27" i="1"/>
  <c r="AD27" i="1"/>
  <c r="AE27" i="1"/>
  <c r="AE127" i="1"/>
  <c r="AH127" i="1" s="1"/>
  <c r="AI127" i="1" s="1"/>
  <c r="AC26" i="1"/>
  <c r="AH224" i="1"/>
  <c r="AI224" i="1" s="1"/>
  <c r="AH167" i="1"/>
  <c r="AI167" i="1" s="1"/>
  <c r="AH205" i="1"/>
  <c r="AI205" i="1" s="1"/>
  <c r="AH106" i="1"/>
  <c r="AI106" i="1" s="1"/>
  <c r="AH104" i="1"/>
  <c r="AI104" i="1" s="1"/>
  <c r="AH87" i="1"/>
  <c r="AI87" i="1" s="1"/>
  <c r="AH85" i="1"/>
  <c r="AI85" i="1" s="1"/>
  <c r="AH65" i="1"/>
  <c r="AI65" i="1" s="1"/>
  <c r="AH107" i="1"/>
  <c r="AI107" i="1" s="1"/>
  <c r="AH86" i="1"/>
  <c r="AI86" i="1" s="1"/>
  <c r="AH84" i="1"/>
  <c r="AI84" i="1" s="1"/>
  <c r="AH66" i="1"/>
  <c r="AI66" i="1" s="1"/>
  <c r="AH64" i="1"/>
  <c r="AI64" i="1" s="1"/>
  <c r="AH63" i="1"/>
  <c r="AI63" i="1" s="1"/>
  <c r="AE24" i="1"/>
  <c r="AE23" i="1"/>
  <c r="AE25" i="1"/>
  <c r="AF24" i="1"/>
  <c r="AF25" i="1"/>
  <c r="AE26" i="1"/>
  <c r="AH43" i="1" l="1"/>
  <c r="AI43" i="1" s="1"/>
  <c r="AH46" i="1"/>
  <c r="AI46" i="1" s="1"/>
  <c r="AH27" i="1"/>
  <c r="AI27" i="1" s="1"/>
  <c r="AH23" i="1"/>
  <c r="AI23" i="1" s="1"/>
  <c r="AH26" i="1"/>
  <c r="AI26" i="1" s="1"/>
  <c r="AH227" i="1"/>
  <c r="AI227" i="1" s="1"/>
  <c r="AH165" i="1"/>
  <c r="AI165" i="1" s="1"/>
  <c r="AH146" i="1"/>
  <c r="AI146" i="1" s="1"/>
  <c r="AH206" i="1"/>
  <c r="AI206" i="1" s="1"/>
  <c r="AH47" i="1"/>
  <c r="AI47" i="1" s="1"/>
  <c r="AH44" i="1"/>
  <c r="AI44" i="1" s="1"/>
  <c r="AH45" i="1"/>
  <c r="AI45" i="1" s="1"/>
  <c r="AH164" i="1"/>
  <c r="AI164" i="1" s="1"/>
  <c r="AH123" i="1"/>
  <c r="AI123" i="1" s="1"/>
  <c r="AH145" i="1"/>
  <c r="AI145" i="1" s="1"/>
  <c r="AH166" i="1"/>
  <c r="AI166" i="1" s="1"/>
  <c r="AH184" i="1"/>
  <c r="AI184" i="1" s="1"/>
  <c r="AH125" i="1"/>
  <c r="AI125" i="1" s="1"/>
  <c r="AH126" i="1"/>
  <c r="AI126" i="1" s="1"/>
  <c r="AH185" i="1"/>
  <c r="AI185" i="1" s="1"/>
  <c r="AH186" i="1"/>
  <c r="AI186" i="1" s="1"/>
  <c r="AH226" i="1"/>
  <c r="AI226" i="1" s="1"/>
  <c r="AH144" i="1"/>
  <c r="AI144" i="1" s="1"/>
  <c r="AH83" i="1"/>
  <c r="AI83" i="1" s="1"/>
  <c r="Y91" i="1" s="1"/>
  <c r="AH143" i="1"/>
  <c r="AI143" i="1" s="1"/>
  <c r="AH147" i="1"/>
  <c r="AI147" i="1" s="1"/>
  <c r="AH204" i="1"/>
  <c r="AI204" i="1" s="1"/>
  <c r="AH183" i="1"/>
  <c r="AI183" i="1" s="1"/>
  <c r="AH187" i="1"/>
  <c r="AI187" i="1" s="1"/>
  <c r="AH67" i="1"/>
  <c r="AI67" i="1" s="1"/>
  <c r="AI68" i="1" s="1"/>
  <c r="AH124" i="1"/>
  <c r="AI124" i="1" s="1"/>
  <c r="AH105" i="1"/>
  <c r="AI105" i="1" s="1"/>
  <c r="AH163" i="1"/>
  <c r="AI163" i="1" s="1"/>
  <c r="AH203" i="1"/>
  <c r="AI203" i="1" s="1"/>
  <c r="AH207" i="1"/>
  <c r="AI207" i="1" s="1"/>
  <c r="AH225" i="1"/>
  <c r="AI225" i="1" s="1"/>
  <c r="Y231" i="1" s="1"/>
  <c r="AH24" i="1"/>
  <c r="AI24" i="1" s="1"/>
  <c r="AH25" i="1"/>
  <c r="AI25" i="1" s="1"/>
  <c r="AI108" i="1" l="1"/>
  <c r="Y232" i="1"/>
  <c r="Y233" i="1" s="1"/>
  <c r="Y211" i="1"/>
  <c r="Y212" i="1" s="1"/>
  <c r="Y213" i="1" s="1"/>
  <c r="Y191" i="1"/>
  <c r="Y192" i="1" s="1"/>
  <c r="Y193" i="1" s="1"/>
  <c r="Y51" i="1"/>
  <c r="Y52" i="1" s="1"/>
  <c r="Y53" i="1" s="1"/>
  <c r="Y31" i="1"/>
  <c r="Y32" i="1" s="1"/>
  <c r="Y33" i="1" s="1"/>
  <c r="Y71" i="1"/>
  <c r="Y72" i="1" s="1"/>
  <c r="Y73" i="1" s="1"/>
  <c r="AI88" i="1"/>
  <c r="Y92" i="1"/>
  <c r="Y93" i="1" s="1"/>
  <c r="Y111" i="1"/>
  <c r="Y112" i="1" s="1"/>
  <c r="Y113" i="1" s="1"/>
  <c r="Y131" i="1"/>
  <c r="Y132" i="1" s="1"/>
  <c r="Y133" i="1" s="1"/>
  <c r="Y151" i="1"/>
  <c r="Y152" i="1" s="1"/>
  <c r="Y153" i="1" s="1"/>
  <c r="Y171" i="1"/>
  <c r="Y172" i="1" s="1"/>
  <c r="Y173" i="1" s="1"/>
  <c r="AI48" i="1"/>
  <c r="AI228" i="1"/>
  <c r="AI168" i="1"/>
  <c r="AI128" i="1"/>
  <c r="AI208" i="1"/>
  <c r="AI188" i="1"/>
  <c r="AI148" i="1"/>
  <c r="AI28" i="1"/>
</calcChain>
</file>

<file path=xl/sharedStrings.xml><?xml version="1.0" encoding="utf-8"?>
<sst xmlns="http://schemas.openxmlformats.org/spreadsheetml/2006/main" count="578" uniqueCount="28">
  <si>
    <t>Kriteria</t>
  </si>
  <si>
    <t>Pengiriman</t>
  </si>
  <si>
    <t>Kualitas</t>
  </si>
  <si>
    <t>Pelayanan</t>
  </si>
  <si>
    <t>Kinerja Masa Lalu</t>
  </si>
  <si>
    <t>Pembayaran</t>
  </si>
  <si>
    <t>Nilai Eigen</t>
  </si>
  <si>
    <t>Jumlah</t>
  </si>
  <si>
    <t>Rata-rata</t>
  </si>
  <si>
    <t>Perbandingan Kriteria</t>
  </si>
  <si>
    <t>Matriks Perbandingan Kriteria</t>
  </si>
  <si>
    <t>P</t>
  </si>
  <si>
    <t>CI = (Lamda Max-n)/(n-1)</t>
  </si>
  <si>
    <t>Lamda Max</t>
  </si>
  <si>
    <t xml:space="preserve">CI = </t>
  </si>
  <si>
    <t>CR = CI/IR</t>
  </si>
  <si>
    <t xml:space="preserve">CI =  </t>
  </si>
  <si>
    <t>CI =</t>
  </si>
  <si>
    <t xml:space="preserve"> </t>
  </si>
  <si>
    <t>Waktu Pengiriman</t>
  </si>
  <si>
    <t>Kelengkapan</t>
  </si>
  <si>
    <t>Expired Date</t>
  </si>
  <si>
    <t>Kemasan</t>
  </si>
  <si>
    <t>Sikap</t>
  </si>
  <si>
    <t>Kebijakan Garansi</t>
  </si>
  <si>
    <t>Diskon</t>
  </si>
  <si>
    <t>Tempo Pembayaran</t>
  </si>
  <si>
    <t>Harga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</si>
</sst>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A3A65-6C74-45F3-8A04-CB24527E7C23}">
  <dimension ref="A20:AP233"/>
  <sheetViews>
    <sheetView tabSelected="1" topLeftCell="A19" workbookViewId="0">
      <selection activeCell="AL116" sqref="AL116"/>
    </sheetView>
  </sheetViews>
  <sheetFormatPr defaultRowHeight="15" x14ac:dyDescent="0.25"/>
  <cols>
    <col min="1" max="1" width="14.7109375" customWidth="1"/>
    <col min="2" max="2" width="8.140625" customWidth="1"/>
    <col min="3" max="10" width="2.7109375" customWidth="1"/>
    <col min="11" max="11" width="4.7109375" customWidth="1"/>
    <col min="12" max="19" width="2.7109375" customWidth="1"/>
    <col min="20" max="20" width="8.28515625" customWidth="1"/>
    <col min="21" max="21" width="9.28515625" customWidth="1"/>
    <col min="22" max="22" width="6.28515625" customWidth="1"/>
    <col min="23" max="23" width="16.42578125" bestFit="1" customWidth="1"/>
    <col min="24" max="24" width="11.140625" bestFit="1" customWidth="1"/>
    <col min="25" max="25" width="8.5703125" bestFit="1" customWidth="1"/>
    <col min="26" max="26" width="10.140625" bestFit="1" customWidth="1"/>
    <col min="27" max="27" width="16.42578125" bestFit="1" customWidth="1"/>
    <col min="28" max="28" width="12" bestFit="1" customWidth="1"/>
    <col min="29" max="33" width="4.5703125" bestFit="1" customWidth="1"/>
  </cols>
  <sheetData>
    <row r="20" spans="1:35" x14ac:dyDescent="0.25">
      <c r="A20" s="11" t="s">
        <v>9</v>
      </c>
      <c r="B20" s="11"/>
      <c r="W20" s="11" t="s">
        <v>10</v>
      </c>
      <c r="X20" s="11"/>
    </row>
    <row r="22" spans="1:35" x14ac:dyDescent="0.25">
      <c r="C22" s="7">
        <v>9</v>
      </c>
      <c r="D22" s="7">
        <v>8</v>
      </c>
      <c r="E22" s="7">
        <v>7</v>
      </c>
      <c r="F22" s="7">
        <v>6</v>
      </c>
      <c r="G22" s="7">
        <v>5</v>
      </c>
      <c r="H22" s="7">
        <v>4</v>
      </c>
      <c r="I22" s="7">
        <v>3</v>
      </c>
      <c r="J22" s="7">
        <v>2</v>
      </c>
      <c r="K22" s="7">
        <v>1</v>
      </c>
      <c r="L22" s="7">
        <v>2</v>
      </c>
      <c r="M22" s="7">
        <v>3</v>
      </c>
      <c r="N22" s="7">
        <v>4</v>
      </c>
      <c r="O22" s="7">
        <v>5</v>
      </c>
      <c r="P22" s="7">
        <v>6</v>
      </c>
      <c r="Q22" s="7">
        <v>7</v>
      </c>
      <c r="R22" s="7">
        <v>8</v>
      </c>
      <c r="S22" s="7">
        <v>9</v>
      </c>
      <c r="W22" s="1" t="s">
        <v>0</v>
      </c>
      <c r="X22" s="2" t="s">
        <v>1</v>
      </c>
      <c r="Y22" s="2" t="s">
        <v>2</v>
      </c>
      <c r="Z22" s="2" t="s">
        <v>3</v>
      </c>
      <c r="AA22" s="2" t="s">
        <v>4</v>
      </c>
      <c r="AB22" s="2" t="s">
        <v>5</v>
      </c>
      <c r="AC22" s="13" t="s">
        <v>6</v>
      </c>
      <c r="AD22" s="12"/>
      <c r="AE22" s="12"/>
      <c r="AF22" s="12"/>
      <c r="AG22" s="12"/>
      <c r="AH22" s="6" t="s">
        <v>7</v>
      </c>
      <c r="AI22" s="6" t="s">
        <v>8</v>
      </c>
    </row>
    <row r="23" spans="1:35" x14ac:dyDescent="0.25">
      <c r="A23" s="11" t="s">
        <v>1</v>
      </c>
      <c r="B23" s="11"/>
      <c r="C23" s="1"/>
      <c r="D23" s="1"/>
      <c r="E23" s="1"/>
      <c r="F23" s="1" t="s">
        <v>18</v>
      </c>
      <c r="G23" s="8"/>
      <c r="H23" s="1"/>
      <c r="I23" s="1"/>
      <c r="J23" s="8" t="s">
        <v>11</v>
      </c>
      <c r="K23" s="1"/>
      <c r="L23" s="1"/>
      <c r="M23" s="1"/>
      <c r="N23" s="1"/>
      <c r="O23" s="1"/>
      <c r="P23" s="1"/>
      <c r="Q23" s="1"/>
      <c r="R23" s="1"/>
      <c r="S23" s="1"/>
      <c r="T23" s="11" t="s">
        <v>2</v>
      </c>
      <c r="U23" s="11"/>
      <c r="W23" s="1" t="s">
        <v>1</v>
      </c>
      <c r="X23" s="2">
        <v>1</v>
      </c>
      <c r="Y23" s="4">
        <v>2</v>
      </c>
      <c r="Z23" s="4">
        <v>1</v>
      </c>
      <c r="AA23" s="4">
        <f>1/3</f>
        <v>0.33333333333333331</v>
      </c>
      <c r="AB23" s="2">
        <v>2</v>
      </c>
      <c r="AC23" s="5">
        <f>X23/$X$28</f>
        <v>0.16666666666666666</v>
      </c>
      <c r="AD23" s="5">
        <f>Y23/$Y$28</f>
        <v>0.36363636363636365</v>
      </c>
      <c r="AE23" s="5">
        <f>Z23/$Z$28</f>
        <v>0.23076923076923078</v>
      </c>
      <c r="AF23" s="5">
        <f>AA23/$AA$28</f>
        <v>9.3023255813953487E-2</v>
      </c>
      <c r="AG23" s="5">
        <f>AB23/$AB$28</f>
        <v>0.16666666666666666</v>
      </c>
      <c r="AH23" s="5">
        <f>SUM(AC23:AG23)</f>
        <v>1.0207621835528813</v>
      </c>
      <c r="AI23" s="5">
        <f>AH23/5</f>
        <v>0.20415243671057626</v>
      </c>
    </row>
    <row r="24" spans="1:35" x14ac:dyDescent="0.25">
      <c r="A24" s="11" t="s">
        <v>1</v>
      </c>
      <c r="B24" s="11"/>
      <c r="C24" s="1"/>
      <c r="D24" s="1"/>
      <c r="E24" s="1"/>
      <c r="F24" s="1"/>
      <c r="G24" s="1"/>
      <c r="H24" s="1"/>
      <c r="I24" s="1"/>
      <c r="J24" s="8"/>
      <c r="K24" s="8" t="s">
        <v>11</v>
      </c>
      <c r="L24" s="1"/>
      <c r="M24" s="1"/>
      <c r="N24" s="8"/>
      <c r="O24" s="1"/>
      <c r="P24" s="1"/>
      <c r="Q24" s="1"/>
      <c r="R24" s="1"/>
      <c r="S24" s="1"/>
      <c r="T24" s="11" t="s">
        <v>3</v>
      </c>
      <c r="U24" s="11"/>
      <c r="W24" s="1" t="s">
        <v>2</v>
      </c>
      <c r="X24" s="4">
        <f>1/2</f>
        <v>0.5</v>
      </c>
      <c r="Y24" s="3">
        <v>1</v>
      </c>
      <c r="Z24" s="2">
        <v>1</v>
      </c>
      <c r="AA24" s="4">
        <v>1</v>
      </c>
      <c r="AB24" s="2">
        <v>2</v>
      </c>
      <c r="AC24" s="5">
        <f>X24/$X$28</f>
        <v>8.3333333333333329E-2</v>
      </c>
      <c r="AD24" s="5">
        <f>Y24/$Y$28</f>
        <v>0.18181818181818182</v>
      </c>
      <c r="AE24" s="5">
        <f>Z24/$Z$28</f>
        <v>0.23076923076923078</v>
      </c>
      <c r="AF24" s="5">
        <f>AA24/$AA$28</f>
        <v>0.27906976744186046</v>
      </c>
      <c r="AG24" s="5">
        <f>AB24/$AB$28</f>
        <v>0.16666666666666666</v>
      </c>
      <c r="AH24" s="5">
        <f t="shared" ref="AH24:AH27" si="0">SUM(AC24:AG24)</f>
        <v>0.94165718002927301</v>
      </c>
      <c r="AI24" s="5">
        <f t="shared" ref="AI24:AI27" si="1">AH24/5</f>
        <v>0.18833143600585461</v>
      </c>
    </row>
    <row r="25" spans="1:35" x14ac:dyDescent="0.25">
      <c r="A25" s="11" t="s">
        <v>1</v>
      </c>
      <c r="B25" s="11"/>
      <c r="C25" s="1"/>
      <c r="D25" s="1"/>
      <c r="E25" s="1"/>
      <c r="F25" s="8"/>
      <c r="G25" s="1"/>
      <c r="H25" s="1"/>
      <c r="I25" s="1"/>
      <c r="J25" s="1"/>
      <c r="K25" s="1"/>
      <c r="L25" s="1"/>
      <c r="M25" s="8" t="s">
        <v>11</v>
      </c>
      <c r="N25" s="1"/>
      <c r="O25" s="1"/>
      <c r="P25" s="1"/>
      <c r="Q25" s="1"/>
      <c r="R25" s="1"/>
      <c r="S25" s="1"/>
      <c r="T25" s="11" t="s">
        <v>4</v>
      </c>
      <c r="U25" s="11"/>
      <c r="W25" s="1" t="s">
        <v>3</v>
      </c>
      <c r="X25" s="2">
        <v>1</v>
      </c>
      <c r="Y25" s="4">
        <v>1</v>
      </c>
      <c r="Z25" s="2">
        <v>1</v>
      </c>
      <c r="AA25" s="2">
        <v>1</v>
      </c>
      <c r="AB25" s="2">
        <v>3</v>
      </c>
      <c r="AC25" s="5">
        <f>X25/$X$28</f>
        <v>0.16666666666666666</v>
      </c>
      <c r="AD25" s="5">
        <f>Y25/$Y$28</f>
        <v>0.18181818181818182</v>
      </c>
      <c r="AE25" s="5">
        <f>Z25/$Z$28</f>
        <v>0.23076923076923078</v>
      </c>
      <c r="AF25" s="5">
        <f>AA25/$AA$28</f>
        <v>0.27906976744186046</v>
      </c>
      <c r="AG25" s="5">
        <f>AB25/$AB$28</f>
        <v>0.25</v>
      </c>
      <c r="AH25" s="5">
        <f t="shared" si="0"/>
        <v>1.1083238466959398</v>
      </c>
      <c r="AI25" s="5">
        <f t="shared" si="1"/>
        <v>0.22166476933918794</v>
      </c>
    </row>
    <row r="26" spans="1:35" x14ac:dyDescent="0.25">
      <c r="A26" s="11" t="s">
        <v>1</v>
      </c>
      <c r="B26" s="11"/>
      <c r="C26" s="1"/>
      <c r="D26" s="1"/>
      <c r="E26" s="1"/>
      <c r="F26" s="1"/>
      <c r="G26" s="8"/>
      <c r="H26" s="1"/>
      <c r="I26" s="1"/>
      <c r="J26" s="8" t="s">
        <v>11</v>
      </c>
      <c r="K26" s="1"/>
      <c r="L26" s="1"/>
      <c r="M26" s="1"/>
      <c r="N26" s="1"/>
      <c r="O26" s="1"/>
      <c r="P26" s="1"/>
      <c r="Q26" s="1"/>
      <c r="R26" s="1"/>
      <c r="S26" s="1"/>
      <c r="T26" s="11" t="s">
        <v>5</v>
      </c>
      <c r="U26" s="11"/>
      <c r="W26" s="1" t="s">
        <v>4</v>
      </c>
      <c r="X26" s="4">
        <v>3</v>
      </c>
      <c r="Y26" s="2">
        <v>1</v>
      </c>
      <c r="Z26" s="4">
        <v>1</v>
      </c>
      <c r="AA26" s="2">
        <v>1</v>
      </c>
      <c r="AB26" s="2">
        <v>4</v>
      </c>
      <c r="AC26" s="5">
        <f>X26/$X$28</f>
        <v>0.5</v>
      </c>
      <c r="AD26" s="5">
        <f>Y26/$Y$28</f>
        <v>0.18181818181818182</v>
      </c>
      <c r="AE26" s="5">
        <f>Z26/$Z$28</f>
        <v>0.23076923076923078</v>
      </c>
      <c r="AF26" s="5">
        <f>AA26/$AA$28</f>
        <v>0.27906976744186046</v>
      </c>
      <c r="AG26" s="5">
        <f>AB26/$AB$28</f>
        <v>0.33333333333333331</v>
      </c>
      <c r="AH26" s="5">
        <f t="shared" si="0"/>
        <v>1.5249905133626065</v>
      </c>
      <c r="AI26" s="5">
        <f t="shared" si="1"/>
        <v>0.30499810267252131</v>
      </c>
    </row>
    <row r="27" spans="1:35" x14ac:dyDescent="0.25">
      <c r="A27" s="11" t="s">
        <v>2</v>
      </c>
      <c r="B27" s="11"/>
      <c r="C27" s="1"/>
      <c r="D27" s="1"/>
      <c r="E27" s="1"/>
      <c r="F27" s="1"/>
      <c r="G27" s="1"/>
      <c r="H27" s="8"/>
      <c r="I27" s="1"/>
      <c r="J27" s="1"/>
      <c r="K27" s="8" t="s">
        <v>11</v>
      </c>
      <c r="L27" s="1"/>
      <c r="M27" s="1"/>
      <c r="N27" s="1"/>
      <c r="O27" s="1"/>
      <c r="P27" s="1"/>
      <c r="Q27" s="1"/>
      <c r="R27" s="1"/>
      <c r="S27" s="1"/>
      <c r="T27" s="11" t="s">
        <v>3</v>
      </c>
      <c r="U27" s="11"/>
      <c r="W27" s="1" t="s">
        <v>5</v>
      </c>
      <c r="X27" s="4">
        <f>1/2</f>
        <v>0.5</v>
      </c>
      <c r="Y27" s="4">
        <f>1/2</f>
        <v>0.5</v>
      </c>
      <c r="Z27" s="4">
        <f>1/3</f>
        <v>0.33333333333333331</v>
      </c>
      <c r="AA27" s="2">
        <f>1/4</f>
        <v>0.25</v>
      </c>
      <c r="AB27" s="2">
        <v>1</v>
      </c>
      <c r="AC27" s="5">
        <f>X27/$X$28</f>
        <v>8.3333333333333329E-2</v>
      </c>
      <c r="AD27" s="5">
        <f>Y27/$Y$28</f>
        <v>9.0909090909090912E-2</v>
      </c>
      <c r="AE27" s="5">
        <f>Z27/$Z$28</f>
        <v>7.6923076923076927E-2</v>
      </c>
      <c r="AF27" s="5">
        <f>AA27/$AA$28</f>
        <v>6.9767441860465115E-2</v>
      </c>
      <c r="AG27" s="5">
        <f>AB27/$AB$28</f>
        <v>8.3333333333333329E-2</v>
      </c>
      <c r="AH27" s="5">
        <f t="shared" si="0"/>
        <v>0.40426627635929963</v>
      </c>
      <c r="AI27" s="5">
        <f t="shared" si="1"/>
        <v>8.0853255271859922E-2</v>
      </c>
    </row>
    <row r="28" spans="1:35" x14ac:dyDescent="0.25">
      <c r="A28" s="11" t="s">
        <v>2</v>
      </c>
      <c r="B28" s="11"/>
      <c r="C28" s="1"/>
      <c r="D28" s="1"/>
      <c r="E28" s="1"/>
      <c r="F28" s="1"/>
      <c r="G28" s="1"/>
      <c r="H28" s="1"/>
      <c r="I28" s="1"/>
      <c r="J28" s="1"/>
      <c r="K28" s="8" t="s">
        <v>11</v>
      </c>
      <c r="L28" s="1"/>
      <c r="M28" s="1"/>
      <c r="N28" s="8"/>
      <c r="O28" s="1"/>
      <c r="P28" s="1"/>
      <c r="Q28" s="1"/>
      <c r="R28" s="1"/>
      <c r="S28" s="1"/>
      <c r="T28" s="11" t="s">
        <v>4</v>
      </c>
      <c r="U28" s="11"/>
      <c r="X28" s="5">
        <f>SUM(X23:X27)</f>
        <v>6</v>
      </c>
      <c r="Y28" s="5">
        <f t="shared" ref="Y28:AB28" si="2">SUM(Y23:Y27)</f>
        <v>5.5</v>
      </c>
      <c r="Z28" s="5">
        <f t="shared" si="2"/>
        <v>4.333333333333333</v>
      </c>
      <c r="AA28" s="5">
        <f t="shared" si="2"/>
        <v>3.583333333333333</v>
      </c>
      <c r="AB28" s="5">
        <f t="shared" si="2"/>
        <v>12</v>
      </c>
      <c r="AI28" s="5">
        <f>SUM(AI23:AI27)</f>
        <v>1</v>
      </c>
    </row>
    <row r="29" spans="1:35" x14ac:dyDescent="0.25">
      <c r="A29" s="11" t="s">
        <v>2</v>
      </c>
      <c r="B29" s="11"/>
      <c r="C29" s="1"/>
      <c r="D29" s="1"/>
      <c r="E29" s="1"/>
      <c r="F29" s="1"/>
      <c r="G29" s="8"/>
      <c r="H29" s="1"/>
      <c r="I29" s="1"/>
      <c r="J29" s="8" t="s">
        <v>11</v>
      </c>
      <c r="K29" s="1"/>
      <c r="L29" s="1"/>
      <c r="M29" s="1"/>
      <c r="N29" s="1"/>
      <c r="O29" s="8"/>
      <c r="P29" s="1"/>
      <c r="Q29" s="1"/>
      <c r="R29" s="1"/>
      <c r="S29" s="1"/>
      <c r="T29" s="11" t="s">
        <v>5</v>
      </c>
      <c r="U29" s="11"/>
    </row>
    <row r="30" spans="1:35" x14ac:dyDescent="0.25">
      <c r="A30" s="11" t="s">
        <v>3</v>
      </c>
      <c r="B30" s="11"/>
      <c r="C30" s="1"/>
      <c r="D30" s="1"/>
      <c r="E30" s="1"/>
      <c r="F30" s="1"/>
      <c r="G30" s="1"/>
      <c r="H30" s="8"/>
      <c r="I30" s="1"/>
      <c r="J30" s="1"/>
      <c r="K30" s="8" t="s">
        <v>11</v>
      </c>
      <c r="L30" s="1"/>
      <c r="M30" s="1"/>
      <c r="N30" s="1"/>
      <c r="O30" s="1"/>
      <c r="P30" s="1"/>
      <c r="Q30" s="1"/>
      <c r="R30" s="1"/>
      <c r="S30" s="1"/>
      <c r="T30" s="11" t="s">
        <v>4</v>
      </c>
      <c r="U30" s="11"/>
      <c r="X30" s="12" t="s">
        <v>12</v>
      </c>
      <c r="Y30" s="12"/>
      <c r="Z30" s="12"/>
    </row>
    <row r="31" spans="1:35" x14ac:dyDescent="0.25">
      <c r="A31" s="11" t="s">
        <v>3</v>
      </c>
      <c r="B31" s="11"/>
      <c r="C31" s="1"/>
      <c r="D31" s="1"/>
      <c r="E31" s="1"/>
      <c r="F31" s="1"/>
      <c r="G31" s="1"/>
      <c r="H31" s="1"/>
      <c r="I31" s="8" t="s">
        <v>11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1" t="s">
        <v>5</v>
      </c>
      <c r="U31" s="11"/>
      <c r="X31" t="s">
        <v>13</v>
      </c>
      <c r="Y31">
        <f>(X28*AI23)+(Y28*AI24)+(Z28*AI25)+(AA28*AI26)+(AB28*AI27)</f>
        <v>5.2844337832709929</v>
      </c>
    </row>
    <row r="32" spans="1:35" x14ac:dyDescent="0.25">
      <c r="A32" s="11" t="s">
        <v>4</v>
      </c>
      <c r="B32" s="11"/>
      <c r="C32" s="1"/>
      <c r="D32" s="1"/>
      <c r="E32" s="1"/>
      <c r="F32" s="1"/>
      <c r="G32" s="1"/>
      <c r="H32" s="8" t="s">
        <v>11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1" t="s">
        <v>5</v>
      </c>
      <c r="U32" s="11"/>
      <c r="X32" t="s">
        <v>14</v>
      </c>
      <c r="Y32">
        <f>(Y31-5)/(5-1)</f>
        <v>7.1108445817748223E-2</v>
      </c>
    </row>
    <row r="33" spans="1:35" x14ac:dyDescent="0.25">
      <c r="X33" t="s">
        <v>15</v>
      </c>
      <c r="Y33" s="5">
        <f>Y32/1.12</f>
        <v>6.3489683765846627E-2</v>
      </c>
    </row>
    <row r="40" spans="1:35" x14ac:dyDescent="0.25">
      <c r="A40" s="11" t="s">
        <v>9</v>
      </c>
      <c r="B40" s="11"/>
      <c r="W40" s="11" t="s">
        <v>10</v>
      </c>
      <c r="X40" s="11"/>
    </row>
    <row r="42" spans="1:35" x14ac:dyDescent="0.25">
      <c r="C42" s="7">
        <v>9</v>
      </c>
      <c r="D42" s="7">
        <v>8</v>
      </c>
      <c r="E42" s="7">
        <v>7</v>
      </c>
      <c r="F42" s="7">
        <v>6</v>
      </c>
      <c r="G42" s="7">
        <v>5</v>
      </c>
      <c r="H42" s="7">
        <v>4</v>
      </c>
      <c r="I42" s="7">
        <v>3</v>
      </c>
      <c r="J42" s="7">
        <v>2</v>
      </c>
      <c r="K42" s="7">
        <v>1</v>
      </c>
      <c r="L42" s="7">
        <v>2</v>
      </c>
      <c r="M42" s="7">
        <v>3</v>
      </c>
      <c r="N42" s="7">
        <v>4</v>
      </c>
      <c r="O42" s="7">
        <v>5</v>
      </c>
      <c r="P42" s="7">
        <v>6</v>
      </c>
      <c r="Q42" s="7">
        <v>7</v>
      </c>
      <c r="R42" s="7">
        <v>8</v>
      </c>
      <c r="S42" s="7">
        <v>9</v>
      </c>
      <c r="W42" s="1" t="s">
        <v>0</v>
      </c>
      <c r="X42" s="2" t="s">
        <v>1</v>
      </c>
      <c r="Y42" s="2" t="s">
        <v>2</v>
      </c>
      <c r="Z42" s="2" t="s">
        <v>3</v>
      </c>
      <c r="AA42" s="2" t="s">
        <v>4</v>
      </c>
      <c r="AB42" s="2" t="s">
        <v>5</v>
      </c>
      <c r="AC42" s="13" t="s">
        <v>6</v>
      </c>
      <c r="AD42" s="12"/>
      <c r="AE42" s="12"/>
      <c r="AF42" s="12"/>
      <c r="AG42" s="12"/>
      <c r="AH42" s="6" t="s">
        <v>7</v>
      </c>
      <c r="AI42" s="6" t="s">
        <v>8</v>
      </c>
    </row>
    <row r="43" spans="1:35" x14ac:dyDescent="0.25">
      <c r="A43" s="11" t="s">
        <v>1</v>
      </c>
      <c r="B43" s="11"/>
      <c r="C43" s="1"/>
      <c r="D43" s="1"/>
      <c r="E43" s="1"/>
      <c r="F43" s="1"/>
      <c r="G43" s="8"/>
      <c r="H43" s="1"/>
      <c r="I43" s="1"/>
      <c r="J43" s="8" t="s">
        <v>11</v>
      </c>
      <c r="K43" s="1"/>
      <c r="L43" s="1"/>
      <c r="M43" s="8"/>
      <c r="N43" s="1"/>
      <c r="O43" s="1"/>
      <c r="P43" s="1"/>
      <c r="Q43" s="1"/>
      <c r="R43" s="1"/>
      <c r="S43" s="1"/>
      <c r="T43" s="11" t="s">
        <v>2</v>
      </c>
      <c r="U43" s="11"/>
      <c r="W43" s="1" t="s">
        <v>1</v>
      </c>
      <c r="X43" s="2">
        <v>1</v>
      </c>
      <c r="Y43" s="4">
        <v>2</v>
      </c>
      <c r="Z43" s="4">
        <v>2</v>
      </c>
      <c r="AA43" s="2">
        <v>1</v>
      </c>
      <c r="AB43" s="4">
        <v>3</v>
      </c>
      <c r="AC43" s="5">
        <f>X43/$X$48</f>
        <v>0.3</v>
      </c>
      <c r="AD43" s="5">
        <f>Y43/$Y$48</f>
        <v>0.32</v>
      </c>
      <c r="AE43" s="5">
        <f>Z43/$Z$48</f>
        <v>0.2857142857142857</v>
      </c>
      <c r="AF43" s="5">
        <f>AA43/$AA$48</f>
        <v>0.25</v>
      </c>
      <c r="AG43" s="5">
        <f>AB43/$AB$48</f>
        <v>0.3</v>
      </c>
      <c r="AH43" s="5">
        <f>SUM(AC43:AG43)</f>
        <v>1.4557142857142857</v>
      </c>
      <c r="AI43" s="5">
        <f>AH43/5</f>
        <v>0.29114285714285715</v>
      </c>
    </row>
    <row r="44" spans="1:35" x14ac:dyDescent="0.25">
      <c r="A44" s="11" t="s">
        <v>1</v>
      </c>
      <c r="B44" s="11"/>
      <c r="C44" s="1"/>
      <c r="D44" s="1"/>
      <c r="E44" s="1"/>
      <c r="F44" s="1"/>
      <c r="G44" s="1"/>
      <c r="H44" s="1"/>
      <c r="I44" s="1"/>
      <c r="J44" s="8" t="s">
        <v>11</v>
      </c>
      <c r="K44" s="1"/>
      <c r="L44" s="1"/>
      <c r="M44" s="1"/>
      <c r="N44" s="8"/>
      <c r="O44" s="8"/>
      <c r="P44" s="1"/>
      <c r="Q44" s="1"/>
      <c r="R44" s="1"/>
      <c r="S44" s="1"/>
      <c r="T44" s="11" t="s">
        <v>3</v>
      </c>
      <c r="U44" s="11"/>
      <c r="W44" s="1" t="s">
        <v>2</v>
      </c>
      <c r="X44" s="3">
        <f>1/2</f>
        <v>0.5</v>
      </c>
      <c r="Y44" s="3">
        <v>1</v>
      </c>
      <c r="Z44" s="2">
        <v>1</v>
      </c>
      <c r="AA44" s="4">
        <f>1/2</f>
        <v>0.5</v>
      </c>
      <c r="AB44" s="2">
        <v>4</v>
      </c>
      <c r="AC44" s="5">
        <f t="shared" ref="AC44:AC47" si="3">X44/$X$48</f>
        <v>0.15</v>
      </c>
      <c r="AD44" s="5">
        <f t="shared" ref="AD44:AD47" si="4">Y44/$Y$48</f>
        <v>0.16</v>
      </c>
      <c r="AE44" s="5">
        <f t="shared" ref="AE44:AE47" si="5">Z44/$Z$48</f>
        <v>0.14285714285714285</v>
      </c>
      <c r="AF44" s="5">
        <f t="shared" ref="AF44:AF47" si="6">AA44/$AA$48</f>
        <v>0.125</v>
      </c>
      <c r="AG44" s="5">
        <f t="shared" ref="AG44:AG47" si="7">AB44/$AB$48</f>
        <v>0.4</v>
      </c>
      <c r="AH44" s="5">
        <f t="shared" ref="AH44:AH47" si="8">SUM(AC44:AG44)</f>
        <v>0.97785714285714287</v>
      </c>
      <c r="AI44" s="5">
        <f t="shared" ref="AI44:AI47" si="9">AH44/5</f>
        <v>0.19557142857142856</v>
      </c>
    </row>
    <row r="45" spans="1:35" x14ac:dyDescent="0.25">
      <c r="A45" s="11" t="s">
        <v>1</v>
      </c>
      <c r="B45" s="11"/>
      <c r="C45" s="1"/>
      <c r="D45" s="1"/>
      <c r="E45" s="1"/>
      <c r="F45" s="8"/>
      <c r="G45" s="1"/>
      <c r="H45" s="1"/>
      <c r="I45" s="1"/>
      <c r="J45" s="1"/>
      <c r="K45" s="8" t="s">
        <v>11</v>
      </c>
      <c r="L45" s="1"/>
      <c r="M45" s="1"/>
      <c r="N45" s="1"/>
      <c r="O45" s="1"/>
      <c r="P45" s="1"/>
      <c r="Q45" s="1"/>
      <c r="R45" s="1"/>
      <c r="S45" s="1"/>
      <c r="T45" s="11" t="s">
        <v>4</v>
      </c>
      <c r="U45" s="11"/>
      <c r="W45" s="1" t="s">
        <v>3</v>
      </c>
      <c r="X45" s="2">
        <f>1/2</f>
        <v>0.5</v>
      </c>
      <c r="Y45" s="4">
        <v>1</v>
      </c>
      <c r="Z45" s="2">
        <v>1</v>
      </c>
      <c r="AA45" s="2">
        <f>1/2</f>
        <v>0.5</v>
      </c>
      <c r="AB45" s="2">
        <v>1</v>
      </c>
      <c r="AC45" s="5">
        <f t="shared" si="3"/>
        <v>0.15</v>
      </c>
      <c r="AD45" s="5">
        <f t="shared" si="4"/>
        <v>0.16</v>
      </c>
      <c r="AE45" s="5">
        <f t="shared" si="5"/>
        <v>0.14285714285714285</v>
      </c>
      <c r="AF45" s="5">
        <f t="shared" si="6"/>
        <v>0.125</v>
      </c>
      <c r="AG45" s="5">
        <f t="shared" si="7"/>
        <v>0.1</v>
      </c>
      <c r="AH45" s="5">
        <f t="shared" si="8"/>
        <v>0.67785714285714282</v>
      </c>
      <c r="AI45" s="5">
        <f t="shared" si="9"/>
        <v>0.13557142857142856</v>
      </c>
    </row>
    <row r="46" spans="1:35" x14ac:dyDescent="0.25">
      <c r="A46" s="11" t="s">
        <v>1</v>
      </c>
      <c r="B46" s="11"/>
      <c r="C46" s="1"/>
      <c r="D46" s="1"/>
      <c r="E46" s="1"/>
      <c r="F46" s="8"/>
      <c r="G46" s="8"/>
      <c r="H46" s="1"/>
      <c r="I46" s="8" t="s">
        <v>11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1" t="s">
        <v>5</v>
      </c>
      <c r="U46" s="11"/>
      <c r="W46" s="1" t="s">
        <v>4</v>
      </c>
      <c r="X46" s="3">
        <v>1</v>
      </c>
      <c r="Y46" s="2">
        <v>2</v>
      </c>
      <c r="Z46" s="4">
        <v>2</v>
      </c>
      <c r="AA46" s="2">
        <v>1</v>
      </c>
      <c r="AB46" s="2">
        <v>1</v>
      </c>
      <c r="AC46" s="5">
        <f t="shared" si="3"/>
        <v>0.3</v>
      </c>
      <c r="AD46" s="5">
        <f t="shared" si="4"/>
        <v>0.32</v>
      </c>
      <c r="AE46" s="5">
        <f t="shared" si="5"/>
        <v>0.2857142857142857</v>
      </c>
      <c r="AF46" s="5">
        <f t="shared" si="6"/>
        <v>0.25</v>
      </c>
      <c r="AG46" s="5">
        <f t="shared" si="7"/>
        <v>0.1</v>
      </c>
      <c r="AH46" s="5">
        <f t="shared" si="8"/>
        <v>1.2557142857142858</v>
      </c>
      <c r="AI46" s="5">
        <f t="shared" si="9"/>
        <v>0.25114285714285717</v>
      </c>
    </row>
    <row r="47" spans="1:35" x14ac:dyDescent="0.25">
      <c r="A47" s="11" t="s">
        <v>2</v>
      </c>
      <c r="B47" s="11"/>
      <c r="C47" s="1"/>
      <c r="D47" s="1"/>
      <c r="E47" s="1"/>
      <c r="F47" s="8"/>
      <c r="G47" s="1"/>
      <c r="H47" s="8"/>
      <c r="I47" s="1"/>
      <c r="J47" s="1"/>
      <c r="K47" s="8" t="s">
        <v>11</v>
      </c>
      <c r="L47" s="1"/>
      <c r="M47" s="1"/>
      <c r="N47" s="1"/>
      <c r="O47" s="1"/>
      <c r="P47" s="1"/>
      <c r="Q47" s="1"/>
      <c r="R47" s="1"/>
      <c r="S47" s="1"/>
      <c r="T47" s="11" t="s">
        <v>3</v>
      </c>
      <c r="U47" s="11"/>
      <c r="W47" s="1" t="s">
        <v>5</v>
      </c>
      <c r="X47" s="4">
        <f>1/3</f>
        <v>0.33333333333333331</v>
      </c>
      <c r="Y47" s="4">
        <f>1/4</f>
        <v>0.25</v>
      </c>
      <c r="Z47" s="4">
        <v>1</v>
      </c>
      <c r="AA47" s="2">
        <v>1</v>
      </c>
      <c r="AB47" s="2">
        <v>1</v>
      </c>
      <c r="AC47" s="5">
        <f t="shared" si="3"/>
        <v>9.9999999999999992E-2</v>
      </c>
      <c r="AD47" s="5">
        <f t="shared" si="4"/>
        <v>0.04</v>
      </c>
      <c r="AE47" s="5">
        <f t="shared" si="5"/>
        <v>0.14285714285714285</v>
      </c>
      <c r="AF47" s="5">
        <f t="shared" si="6"/>
        <v>0.25</v>
      </c>
      <c r="AG47" s="5">
        <f t="shared" si="7"/>
        <v>0.1</v>
      </c>
      <c r="AH47" s="5">
        <f t="shared" si="8"/>
        <v>0.63285714285714278</v>
      </c>
      <c r="AI47" s="5">
        <f t="shared" si="9"/>
        <v>0.12657142857142856</v>
      </c>
    </row>
    <row r="48" spans="1:35" x14ac:dyDescent="0.25">
      <c r="A48" s="11" t="s">
        <v>2</v>
      </c>
      <c r="B48" s="11"/>
      <c r="C48" s="1"/>
      <c r="D48" s="1"/>
      <c r="E48" s="1"/>
      <c r="F48" s="1"/>
      <c r="G48" s="1"/>
      <c r="H48" s="1"/>
      <c r="I48" s="1"/>
      <c r="J48" s="1"/>
      <c r="K48" s="1"/>
      <c r="L48" s="8" t="s">
        <v>11</v>
      </c>
      <c r="M48" s="1"/>
      <c r="N48" s="8"/>
      <c r="O48" s="8"/>
      <c r="P48" s="1"/>
      <c r="Q48" s="1"/>
      <c r="R48" s="1"/>
      <c r="S48" s="1"/>
      <c r="T48" s="11" t="s">
        <v>4</v>
      </c>
      <c r="U48" s="11"/>
      <c r="X48" s="5">
        <f>SUM(X43:X47)</f>
        <v>3.3333333333333335</v>
      </c>
      <c r="Y48" s="5">
        <f t="shared" ref="Y48:AB48" si="10">SUM(Y43:Y47)</f>
        <v>6.25</v>
      </c>
      <c r="Z48" s="5">
        <f t="shared" si="10"/>
        <v>7</v>
      </c>
      <c r="AA48" s="5">
        <f t="shared" si="10"/>
        <v>4</v>
      </c>
      <c r="AB48" s="5">
        <f t="shared" si="10"/>
        <v>10</v>
      </c>
      <c r="AI48" s="5">
        <f>SUM(AI43:AI47)</f>
        <v>1</v>
      </c>
    </row>
    <row r="49" spans="1:35" x14ac:dyDescent="0.25">
      <c r="A49" s="11" t="s">
        <v>2</v>
      </c>
      <c r="B49" s="11"/>
      <c r="C49" s="1"/>
      <c r="D49" s="1"/>
      <c r="E49" s="8"/>
      <c r="F49" s="1"/>
      <c r="G49" s="8"/>
      <c r="H49" s="8" t="s">
        <v>11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1" t="s">
        <v>5</v>
      </c>
      <c r="U49" s="11"/>
    </row>
    <row r="50" spans="1:35" x14ac:dyDescent="0.25">
      <c r="A50" s="11" t="s">
        <v>3</v>
      </c>
      <c r="B50" s="11"/>
      <c r="C50" s="1"/>
      <c r="D50" s="1"/>
      <c r="E50" s="1"/>
      <c r="F50" s="1"/>
      <c r="G50" s="8"/>
      <c r="H50" s="8"/>
      <c r="I50" s="1"/>
      <c r="J50" s="1"/>
      <c r="K50" s="1"/>
      <c r="L50" s="8" t="s">
        <v>11</v>
      </c>
      <c r="M50" s="1"/>
      <c r="N50" s="1"/>
      <c r="O50" s="1"/>
      <c r="P50" s="1"/>
      <c r="Q50" s="1"/>
      <c r="R50" s="1"/>
      <c r="S50" s="1"/>
      <c r="T50" s="11" t="s">
        <v>4</v>
      </c>
      <c r="U50" s="11"/>
      <c r="X50" s="12" t="s">
        <v>12</v>
      </c>
      <c r="Y50" s="12"/>
      <c r="Z50" s="12"/>
    </row>
    <row r="51" spans="1:35" x14ac:dyDescent="0.25">
      <c r="A51" s="11" t="s">
        <v>3</v>
      </c>
      <c r="B51" s="11"/>
      <c r="C51" s="1"/>
      <c r="D51" s="1"/>
      <c r="E51" s="1"/>
      <c r="F51" s="1"/>
      <c r="G51" s="1"/>
      <c r="H51" s="1"/>
      <c r="I51" s="8"/>
      <c r="J51" s="1"/>
      <c r="K51" s="8" t="s">
        <v>11</v>
      </c>
      <c r="L51" s="1"/>
      <c r="M51" s="1"/>
      <c r="N51" s="8"/>
      <c r="O51" s="1"/>
      <c r="P51" s="1"/>
      <c r="Q51" s="1"/>
      <c r="R51" s="1"/>
      <c r="S51" s="1"/>
      <c r="T51" s="11" t="s">
        <v>5</v>
      </c>
      <c r="U51" s="11"/>
      <c r="X51" t="s">
        <v>13</v>
      </c>
      <c r="Y51">
        <f>(X48*AI43)+(Y48*AI44)+(Z48*AI45)+(AA48*AI46)+(AB48*AI47)</f>
        <v>5.4120833333333334</v>
      </c>
    </row>
    <row r="52" spans="1:35" x14ac:dyDescent="0.25">
      <c r="A52" s="11" t="s">
        <v>4</v>
      </c>
      <c r="B52" s="11"/>
      <c r="C52" s="1"/>
      <c r="D52" s="1"/>
      <c r="E52" s="1"/>
      <c r="F52" s="1"/>
      <c r="G52" s="1"/>
      <c r="H52" s="8"/>
      <c r="I52" s="1"/>
      <c r="J52" s="1"/>
      <c r="K52" s="8" t="s">
        <v>11</v>
      </c>
      <c r="L52" s="1"/>
      <c r="M52" s="1"/>
      <c r="N52" s="8"/>
      <c r="O52" s="1"/>
      <c r="P52" s="1"/>
      <c r="Q52" s="1"/>
      <c r="R52" s="1"/>
      <c r="S52" s="1"/>
      <c r="T52" s="11" t="s">
        <v>5</v>
      </c>
      <c r="U52" s="11"/>
      <c r="X52" t="s">
        <v>16</v>
      </c>
      <c r="Y52">
        <f>(Y51-5)/(5-1)</f>
        <v>0.10302083333333334</v>
      </c>
    </row>
    <row r="53" spans="1:35" x14ac:dyDescent="0.25">
      <c r="X53" t="s">
        <v>15</v>
      </c>
      <c r="Y53" s="5">
        <f>Y52/1.12</f>
        <v>9.1982886904761904E-2</v>
      </c>
    </row>
    <row r="60" spans="1:35" x14ac:dyDescent="0.25">
      <c r="A60" s="11" t="s">
        <v>9</v>
      </c>
      <c r="B60" s="11"/>
      <c r="W60" s="11" t="s">
        <v>10</v>
      </c>
      <c r="X60" s="11"/>
    </row>
    <row r="62" spans="1:35" x14ac:dyDescent="0.25">
      <c r="C62" s="7">
        <v>9</v>
      </c>
      <c r="D62" s="7">
        <v>8</v>
      </c>
      <c r="E62" s="7">
        <v>7</v>
      </c>
      <c r="F62" s="7">
        <v>6</v>
      </c>
      <c r="G62" s="7">
        <v>5</v>
      </c>
      <c r="H62" s="7">
        <v>4</v>
      </c>
      <c r="I62" s="7">
        <v>3</v>
      </c>
      <c r="J62" s="7">
        <v>2</v>
      </c>
      <c r="K62" s="7">
        <v>1</v>
      </c>
      <c r="L62" s="7">
        <v>2</v>
      </c>
      <c r="M62" s="7">
        <v>3</v>
      </c>
      <c r="N62" s="7">
        <v>4</v>
      </c>
      <c r="O62" s="7">
        <v>5</v>
      </c>
      <c r="P62" s="7">
        <v>6</v>
      </c>
      <c r="Q62" s="7">
        <v>7</v>
      </c>
      <c r="R62" s="7">
        <v>8</v>
      </c>
      <c r="S62" s="7">
        <v>9</v>
      </c>
      <c r="W62" s="1" t="s">
        <v>0</v>
      </c>
      <c r="X62" s="2" t="s">
        <v>1</v>
      </c>
      <c r="Y62" s="2" t="s">
        <v>2</v>
      </c>
      <c r="Z62" s="2" t="s">
        <v>3</v>
      </c>
      <c r="AA62" s="2" t="s">
        <v>4</v>
      </c>
      <c r="AB62" s="2" t="s">
        <v>5</v>
      </c>
      <c r="AC62" s="13" t="s">
        <v>6</v>
      </c>
      <c r="AD62" s="12"/>
      <c r="AE62" s="12"/>
      <c r="AF62" s="12"/>
      <c r="AG62" s="12"/>
      <c r="AH62" s="6" t="s">
        <v>7</v>
      </c>
      <c r="AI62" s="6" t="s">
        <v>8</v>
      </c>
    </row>
    <row r="63" spans="1:35" x14ac:dyDescent="0.25">
      <c r="A63" s="11" t="s">
        <v>1</v>
      </c>
      <c r="B63" s="11"/>
      <c r="C63" s="1"/>
      <c r="D63" s="1"/>
      <c r="E63" s="1"/>
      <c r="F63" s="1"/>
      <c r="G63" s="8"/>
      <c r="H63" s="1"/>
      <c r="I63" s="1"/>
      <c r="J63" s="1"/>
      <c r="K63" s="8" t="s">
        <v>11</v>
      </c>
      <c r="L63" s="1"/>
      <c r="M63" s="1"/>
      <c r="N63" s="1"/>
      <c r="O63" s="1"/>
      <c r="P63" s="1"/>
      <c r="Q63" s="1"/>
      <c r="R63" s="1"/>
      <c r="S63" s="1"/>
      <c r="T63" s="11" t="s">
        <v>2</v>
      </c>
      <c r="U63" s="11"/>
      <c r="W63" s="1" t="s">
        <v>1</v>
      </c>
      <c r="X63" s="2">
        <v>1</v>
      </c>
      <c r="Y63" s="4">
        <v>1</v>
      </c>
      <c r="Z63" s="4">
        <v>1</v>
      </c>
      <c r="AA63" s="2">
        <v>1</v>
      </c>
      <c r="AB63" s="2">
        <f>1/2</f>
        <v>0.5</v>
      </c>
      <c r="AC63" s="5">
        <f>X63/$X$68</f>
        <v>0.16666666666666666</v>
      </c>
      <c r="AD63" s="5">
        <f>Y63/$Y$68</f>
        <v>0.1875</v>
      </c>
      <c r="AE63" s="5">
        <f>Z63/$Z$68</f>
        <v>0.2</v>
      </c>
      <c r="AF63" s="5">
        <f>AA63/$AA$68</f>
        <v>0.25</v>
      </c>
      <c r="AG63" s="5">
        <f>AB63/$AB$68</f>
        <v>6.6666666666666666E-2</v>
      </c>
      <c r="AH63" s="5">
        <f>SUM(AC63:AG63)</f>
        <v>0.87083333333333335</v>
      </c>
      <c r="AI63" s="5">
        <f>AH63/5</f>
        <v>0.17416666666666666</v>
      </c>
    </row>
    <row r="64" spans="1:35" x14ac:dyDescent="0.25">
      <c r="A64" s="11" t="s">
        <v>1</v>
      </c>
      <c r="B64" s="11"/>
      <c r="C64" s="1"/>
      <c r="D64" s="1"/>
      <c r="E64" s="1"/>
      <c r="F64" s="1"/>
      <c r="G64" s="1"/>
      <c r="H64" s="8"/>
      <c r="I64" s="1"/>
      <c r="J64" s="1"/>
      <c r="K64" s="8" t="s">
        <v>11</v>
      </c>
      <c r="L64" s="1"/>
      <c r="M64" s="1"/>
      <c r="N64" s="8"/>
      <c r="O64" s="8"/>
      <c r="P64" s="1"/>
      <c r="Q64" s="1"/>
      <c r="R64" s="1"/>
      <c r="S64" s="1"/>
      <c r="T64" s="11" t="s">
        <v>3</v>
      </c>
      <c r="U64" s="11"/>
      <c r="W64" s="1" t="s">
        <v>2</v>
      </c>
      <c r="X64" s="4">
        <v>1</v>
      </c>
      <c r="Y64" s="3">
        <v>1</v>
      </c>
      <c r="Z64" s="2">
        <v>1</v>
      </c>
      <c r="AA64" s="4">
        <f>1/2</f>
        <v>0.5</v>
      </c>
      <c r="AB64" s="2">
        <v>3</v>
      </c>
      <c r="AC64" s="5">
        <f t="shared" ref="AC64:AC67" si="11">X64/$X$68</f>
        <v>0.16666666666666666</v>
      </c>
      <c r="AD64" s="5">
        <f t="shared" ref="AD64:AD67" si="12">Y64/$Y$68</f>
        <v>0.1875</v>
      </c>
      <c r="AE64" s="5">
        <f t="shared" ref="AE64:AE67" si="13">Z64/$Z$68</f>
        <v>0.2</v>
      </c>
      <c r="AF64" s="5">
        <f t="shared" ref="AF64:AF67" si="14">AA64/$AA$68</f>
        <v>0.125</v>
      </c>
      <c r="AG64" s="5">
        <f t="shared" ref="AG64:AG67" si="15">AB64/$AB$68</f>
        <v>0.4</v>
      </c>
      <c r="AH64" s="5">
        <f t="shared" ref="AH64:AH67" si="16">SUM(AC64:AG64)</f>
        <v>1.0791666666666666</v>
      </c>
      <c r="AI64" s="5">
        <f t="shared" ref="AI64:AI67" si="17">AH64/5</f>
        <v>0.21583333333333332</v>
      </c>
    </row>
    <row r="65" spans="1:35" x14ac:dyDescent="0.25">
      <c r="A65" s="11" t="s">
        <v>1</v>
      </c>
      <c r="B65" s="11"/>
      <c r="C65" s="1"/>
      <c r="D65" s="1"/>
      <c r="E65" s="1"/>
      <c r="F65" s="8"/>
      <c r="G65" s="1"/>
      <c r="H65" s="1"/>
      <c r="I65" s="8"/>
      <c r="J65" s="1"/>
      <c r="K65" s="8" t="s">
        <v>11</v>
      </c>
      <c r="L65" s="1"/>
      <c r="M65" s="1"/>
      <c r="N65" s="1"/>
      <c r="O65" s="1"/>
      <c r="P65" s="1"/>
      <c r="Q65" s="1"/>
      <c r="R65" s="1"/>
      <c r="S65" s="1"/>
      <c r="T65" s="11" t="s">
        <v>4</v>
      </c>
      <c r="U65" s="11"/>
      <c r="W65" s="1" t="s">
        <v>3</v>
      </c>
      <c r="X65" s="2">
        <v>1</v>
      </c>
      <c r="Y65" s="4">
        <v>1</v>
      </c>
      <c r="Z65" s="2">
        <v>1</v>
      </c>
      <c r="AA65" s="2">
        <v>1</v>
      </c>
      <c r="AB65" s="2">
        <v>1</v>
      </c>
      <c r="AC65" s="5">
        <f t="shared" si="11"/>
        <v>0.16666666666666666</v>
      </c>
      <c r="AD65" s="5">
        <f t="shared" si="12"/>
        <v>0.1875</v>
      </c>
      <c r="AE65" s="5">
        <f t="shared" si="13"/>
        <v>0.2</v>
      </c>
      <c r="AF65" s="5">
        <f t="shared" si="14"/>
        <v>0.25</v>
      </c>
      <c r="AG65" s="5">
        <f t="shared" si="15"/>
        <v>0.13333333333333333</v>
      </c>
      <c r="AH65" s="5">
        <f t="shared" si="16"/>
        <v>0.9375</v>
      </c>
      <c r="AI65" s="5">
        <f t="shared" si="17"/>
        <v>0.1875</v>
      </c>
    </row>
    <row r="66" spans="1:35" x14ac:dyDescent="0.25">
      <c r="A66" s="11" t="s">
        <v>1</v>
      </c>
      <c r="B66" s="11"/>
      <c r="C66" s="1"/>
      <c r="D66" s="1"/>
      <c r="E66" s="1"/>
      <c r="F66" s="1"/>
      <c r="G66" s="8"/>
      <c r="H66" s="1"/>
      <c r="I66" s="1"/>
      <c r="J66" s="1"/>
      <c r="K66" s="1"/>
      <c r="L66" s="8" t="s">
        <v>11</v>
      </c>
      <c r="M66" s="1"/>
      <c r="N66" s="1"/>
      <c r="O66" s="8"/>
      <c r="P66" s="1"/>
      <c r="Q66" s="1"/>
      <c r="R66" s="1"/>
      <c r="S66" s="1"/>
      <c r="T66" s="11" t="s">
        <v>5</v>
      </c>
      <c r="U66" s="11"/>
      <c r="W66" s="1" t="s">
        <v>4</v>
      </c>
      <c r="X66" s="4">
        <v>1</v>
      </c>
      <c r="Y66" s="2">
        <v>2</v>
      </c>
      <c r="Z66" s="4">
        <v>1</v>
      </c>
      <c r="AA66" s="2">
        <v>1</v>
      </c>
      <c r="AB66" s="2">
        <v>2</v>
      </c>
      <c r="AC66" s="5">
        <f t="shared" si="11"/>
        <v>0.16666666666666666</v>
      </c>
      <c r="AD66" s="5">
        <f t="shared" si="12"/>
        <v>0.375</v>
      </c>
      <c r="AE66" s="5">
        <f t="shared" si="13"/>
        <v>0.2</v>
      </c>
      <c r="AF66" s="5">
        <f t="shared" si="14"/>
        <v>0.25</v>
      </c>
      <c r="AG66" s="5">
        <f t="shared" si="15"/>
        <v>0.26666666666666666</v>
      </c>
      <c r="AH66" s="5">
        <f t="shared" si="16"/>
        <v>1.2583333333333333</v>
      </c>
      <c r="AI66" s="5">
        <f t="shared" si="17"/>
        <v>0.25166666666666665</v>
      </c>
    </row>
    <row r="67" spans="1:35" x14ac:dyDescent="0.25">
      <c r="A67" s="11" t="s">
        <v>2</v>
      </c>
      <c r="B67" s="11"/>
      <c r="C67" s="1"/>
      <c r="D67" s="1"/>
      <c r="E67" s="1"/>
      <c r="F67" s="8"/>
      <c r="G67" s="1"/>
      <c r="H67" s="8"/>
      <c r="I67" s="1"/>
      <c r="J67" s="1"/>
      <c r="K67" s="8" t="s">
        <v>11</v>
      </c>
      <c r="L67" s="1"/>
      <c r="M67" s="1"/>
      <c r="N67" s="1"/>
      <c r="O67" s="1"/>
      <c r="P67" s="1"/>
      <c r="Q67" s="1"/>
      <c r="R67" s="1"/>
      <c r="S67" s="1"/>
      <c r="T67" s="11" t="s">
        <v>3</v>
      </c>
      <c r="U67" s="11"/>
      <c r="W67" s="1" t="s">
        <v>5</v>
      </c>
      <c r="X67" s="4">
        <v>2</v>
      </c>
      <c r="Y67" s="4">
        <f>1/3</f>
        <v>0.33333333333333331</v>
      </c>
      <c r="Z67" s="4">
        <v>1</v>
      </c>
      <c r="AA67" s="2">
        <f>1/2</f>
        <v>0.5</v>
      </c>
      <c r="AB67" s="2">
        <v>1</v>
      </c>
      <c r="AC67" s="5">
        <f t="shared" si="11"/>
        <v>0.33333333333333331</v>
      </c>
      <c r="AD67" s="5">
        <f t="shared" si="12"/>
        <v>6.25E-2</v>
      </c>
      <c r="AE67" s="5">
        <f t="shared" si="13"/>
        <v>0.2</v>
      </c>
      <c r="AF67" s="5">
        <f t="shared" si="14"/>
        <v>0.125</v>
      </c>
      <c r="AG67" s="5">
        <f t="shared" si="15"/>
        <v>0.13333333333333333</v>
      </c>
      <c r="AH67" s="5">
        <f t="shared" si="16"/>
        <v>0.85416666666666663</v>
      </c>
      <c r="AI67" s="5">
        <f t="shared" si="17"/>
        <v>0.17083333333333334</v>
      </c>
    </row>
    <row r="68" spans="1:35" x14ac:dyDescent="0.25">
      <c r="A68" s="11" t="s">
        <v>2</v>
      </c>
      <c r="B68" s="11"/>
      <c r="C68" s="1"/>
      <c r="D68" s="1"/>
      <c r="E68" s="1"/>
      <c r="F68" s="1"/>
      <c r="H68" s="1"/>
      <c r="I68" s="1"/>
      <c r="J68" s="1"/>
      <c r="K68" s="1"/>
      <c r="L68" s="8" t="s">
        <v>11</v>
      </c>
      <c r="M68" s="1"/>
      <c r="N68" s="8"/>
      <c r="O68" s="8"/>
      <c r="P68" s="1"/>
      <c r="Q68" s="1"/>
      <c r="R68" s="1"/>
      <c r="S68" s="1"/>
      <c r="T68" s="11" t="s">
        <v>4</v>
      </c>
      <c r="U68" s="11"/>
      <c r="X68" s="5">
        <f>SUM(X63:X67)</f>
        <v>6</v>
      </c>
      <c r="Y68" s="5">
        <f t="shared" ref="Y68:AB68" si="18">SUM(Y63:Y67)</f>
        <v>5.333333333333333</v>
      </c>
      <c r="Z68" s="5">
        <f t="shared" si="18"/>
        <v>5</v>
      </c>
      <c r="AA68" s="5">
        <f t="shared" si="18"/>
        <v>4</v>
      </c>
      <c r="AB68" s="5">
        <f t="shared" si="18"/>
        <v>7.5</v>
      </c>
      <c r="AI68" s="5">
        <f>SUM(AI63:AI67)</f>
        <v>1</v>
      </c>
    </row>
    <row r="69" spans="1:35" x14ac:dyDescent="0.25">
      <c r="A69" s="11" t="s">
        <v>2</v>
      </c>
      <c r="B69" s="11"/>
      <c r="C69" s="1"/>
      <c r="D69" s="1"/>
      <c r="E69" s="1"/>
      <c r="F69" s="8"/>
      <c r="G69" s="8"/>
      <c r="H69" s="1"/>
      <c r="I69" s="8" t="s">
        <v>11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1" t="s">
        <v>5</v>
      </c>
      <c r="U69" s="11"/>
    </row>
    <row r="70" spans="1:35" x14ac:dyDescent="0.25">
      <c r="A70" s="11" t="s">
        <v>3</v>
      </c>
      <c r="B70" s="11"/>
      <c r="C70" s="1"/>
      <c r="D70" s="1"/>
      <c r="E70" s="1"/>
      <c r="F70" s="1"/>
      <c r="G70" s="1"/>
      <c r="H70" s="8"/>
      <c r="I70" s="1"/>
      <c r="J70" s="1"/>
      <c r="K70" s="8" t="s">
        <v>11</v>
      </c>
      <c r="L70" s="1"/>
      <c r="M70" s="1"/>
      <c r="N70" s="1"/>
      <c r="O70" s="1"/>
      <c r="P70" s="1"/>
      <c r="Q70" s="1"/>
      <c r="R70" s="1"/>
      <c r="S70" s="1"/>
      <c r="T70" s="11" t="s">
        <v>4</v>
      </c>
      <c r="U70" s="11"/>
      <c r="X70" s="12" t="s">
        <v>12</v>
      </c>
      <c r="Y70" s="12"/>
      <c r="Z70" s="12"/>
    </row>
    <row r="71" spans="1:35" x14ac:dyDescent="0.25">
      <c r="A71" s="11" t="s">
        <v>3</v>
      </c>
      <c r="B71" s="11"/>
      <c r="C71" s="1"/>
      <c r="D71" s="1"/>
      <c r="E71" s="1"/>
      <c r="F71" s="1"/>
      <c r="G71" s="1"/>
      <c r="H71" s="1"/>
      <c r="I71" s="8"/>
      <c r="J71" s="1"/>
      <c r="K71" s="9" t="s">
        <v>11</v>
      </c>
      <c r="L71" s="1"/>
      <c r="M71" s="1"/>
      <c r="N71" s="8"/>
      <c r="O71" s="1"/>
      <c r="P71" s="1"/>
      <c r="Q71" s="1"/>
      <c r="R71" s="1"/>
      <c r="S71" s="1"/>
      <c r="T71" s="11" t="s">
        <v>5</v>
      </c>
      <c r="U71" s="11"/>
      <c r="X71" t="s">
        <v>13</v>
      </c>
      <c r="Y71">
        <f>(X68*AI63)+(Y68*AI64)+(Z68*AI65)+(AA68*AI66)+(AB68*AI67)</f>
        <v>5.4215277777777775</v>
      </c>
    </row>
    <row r="72" spans="1:35" x14ac:dyDescent="0.25">
      <c r="A72" s="11" t="s">
        <v>4</v>
      </c>
      <c r="B72" s="11"/>
      <c r="C72" s="1"/>
      <c r="D72" s="1"/>
      <c r="E72" s="1"/>
      <c r="F72" s="1"/>
      <c r="G72" s="8"/>
      <c r="H72" s="8"/>
      <c r="I72" s="1"/>
      <c r="J72" s="8" t="s">
        <v>11</v>
      </c>
      <c r="K72" s="1"/>
      <c r="L72" s="1"/>
      <c r="M72" s="1"/>
      <c r="N72" s="1"/>
      <c r="O72" s="1"/>
      <c r="P72" s="1"/>
      <c r="Q72" s="1"/>
      <c r="R72" s="1"/>
      <c r="S72" s="1"/>
      <c r="T72" s="11" t="s">
        <v>5</v>
      </c>
      <c r="U72" s="11"/>
      <c r="X72" t="s">
        <v>14</v>
      </c>
      <c r="Y72">
        <f>(Y71-5)/(5-1)</f>
        <v>0.10538194444444438</v>
      </c>
    </row>
    <row r="73" spans="1:35" x14ac:dyDescent="0.25">
      <c r="X73" t="s">
        <v>15</v>
      </c>
      <c r="Y73" s="5">
        <f>Y72/1.12</f>
        <v>9.4091021825396748E-2</v>
      </c>
    </row>
    <row r="80" spans="1:35" x14ac:dyDescent="0.25">
      <c r="A80" s="11" t="s">
        <v>9</v>
      </c>
      <c r="B80" s="11"/>
      <c r="W80" s="11" t="s">
        <v>10</v>
      </c>
      <c r="X80" s="11"/>
    </row>
    <row r="82" spans="1:35" x14ac:dyDescent="0.25">
      <c r="C82" s="7">
        <v>9</v>
      </c>
      <c r="D82" s="7">
        <v>8</v>
      </c>
      <c r="E82" s="7">
        <v>7</v>
      </c>
      <c r="F82" s="7">
        <v>6</v>
      </c>
      <c r="G82" s="7">
        <v>5</v>
      </c>
      <c r="H82" s="7">
        <v>4</v>
      </c>
      <c r="I82" s="7">
        <v>3</v>
      </c>
      <c r="J82" s="7">
        <v>2</v>
      </c>
      <c r="K82" s="7">
        <v>1</v>
      </c>
      <c r="L82" s="7">
        <v>2</v>
      </c>
      <c r="M82" s="7">
        <v>3</v>
      </c>
      <c r="N82" s="7">
        <v>4</v>
      </c>
      <c r="O82" s="7">
        <v>5</v>
      </c>
      <c r="P82" s="7">
        <v>6</v>
      </c>
      <c r="Q82" s="7">
        <v>7</v>
      </c>
      <c r="R82" s="7">
        <v>8</v>
      </c>
      <c r="S82" s="7">
        <v>9</v>
      </c>
      <c r="W82" s="1" t="s">
        <v>0</v>
      </c>
      <c r="X82" s="2" t="s">
        <v>1</v>
      </c>
      <c r="Y82" s="2" t="s">
        <v>2</v>
      </c>
      <c r="Z82" s="2" t="s">
        <v>3</v>
      </c>
      <c r="AA82" s="2" t="s">
        <v>4</v>
      </c>
      <c r="AB82" s="2" t="s">
        <v>5</v>
      </c>
      <c r="AC82" s="13" t="s">
        <v>6</v>
      </c>
      <c r="AD82" s="12"/>
      <c r="AE82" s="12"/>
      <c r="AF82" s="12"/>
      <c r="AG82" s="12"/>
      <c r="AH82" s="6" t="s">
        <v>7</v>
      </c>
      <c r="AI82" s="6" t="s">
        <v>8</v>
      </c>
    </row>
    <row r="83" spans="1:35" x14ac:dyDescent="0.25">
      <c r="A83" s="11" t="s">
        <v>1</v>
      </c>
      <c r="B83" s="11"/>
      <c r="C83" s="1"/>
      <c r="D83" s="1"/>
      <c r="E83" s="1"/>
      <c r="F83" s="1"/>
      <c r="G83" s="8"/>
      <c r="H83" s="1"/>
      <c r="I83" s="1"/>
      <c r="J83" s="1"/>
      <c r="K83" s="8" t="s">
        <v>11</v>
      </c>
      <c r="L83" s="1"/>
      <c r="M83" s="8"/>
      <c r="N83" s="1"/>
      <c r="O83" s="1"/>
      <c r="P83" s="1"/>
      <c r="Q83" s="1"/>
      <c r="R83" s="1"/>
      <c r="S83" s="1"/>
      <c r="T83" s="11" t="s">
        <v>2</v>
      </c>
      <c r="U83" s="11"/>
      <c r="W83" s="1" t="s">
        <v>1</v>
      </c>
      <c r="X83" s="2">
        <v>1</v>
      </c>
      <c r="Y83" s="4">
        <v>1</v>
      </c>
      <c r="Z83" s="4">
        <v>1</v>
      </c>
      <c r="AA83" s="2">
        <f>1/2</f>
        <v>0.5</v>
      </c>
      <c r="AB83" s="2">
        <v>3</v>
      </c>
      <c r="AC83" s="5">
        <f>X83/$X$88</f>
        <v>0.1875</v>
      </c>
      <c r="AD83" s="5">
        <f>Y83/$Y$88</f>
        <v>0.23076923076923078</v>
      </c>
      <c r="AE83" s="5">
        <f>Z83/$Z$88</f>
        <v>0.18181818181818182</v>
      </c>
      <c r="AF83" s="5">
        <f>AA83/$AA$88</f>
        <v>0.125</v>
      </c>
      <c r="AG83" s="5">
        <f>AB83/$AB$88</f>
        <v>0.3</v>
      </c>
      <c r="AH83" s="5">
        <f>SUM(AC83:AG83)</f>
        <v>1.0250874125874125</v>
      </c>
      <c r="AI83" s="5">
        <f>AH83/5</f>
        <v>0.2050174825174825</v>
      </c>
    </row>
    <row r="84" spans="1:35" x14ac:dyDescent="0.25">
      <c r="A84" s="11" t="s">
        <v>1</v>
      </c>
      <c r="B84" s="11"/>
      <c r="C84" s="1"/>
      <c r="D84" s="1"/>
      <c r="E84" s="1"/>
      <c r="F84" s="1"/>
      <c r="G84" s="1"/>
      <c r="H84" s="1"/>
      <c r="I84" s="1"/>
      <c r="J84" s="1"/>
      <c r="K84" s="8" t="s">
        <v>11</v>
      </c>
      <c r="L84" s="1"/>
      <c r="M84" s="1"/>
      <c r="N84" s="8"/>
      <c r="O84" s="1"/>
      <c r="P84" s="1"/>
      <c r="Q84" s="1"/>
      <c r="R84" s="1"/>
      <c r="S84" s="1"/>
      <c r="T84" s="11" t="s">
        <v>3</v>
      </c>
      <c r="U84" s="11"/>
      <c r="W84" s="1" t="s">
        <v>2</v>
      </c>
      <c r="X84" s="4">
        <v>1</v>
      </c>
      <c r="Y84" s="3">
        <v>1</v>
      </c>
      <c r="Z84" s="2">
        <v>1</v>
      </c>
      <c r="AA84" s="4">
        <v>1</v>
      </c>
      <c r="AB84" s="2">
        <v>3</v>
      </c>
      <c r="AC84" s="5">
        <f t="shared" ref="AC84:AC87" si="19">X84/$X$88</f>
        <v>0.1875</v>
      </c>
      <c r="AD84" s="5">
        <f t="shared" ref="AD84:AD87" si="20">Y84/$Y$88</f>
        <v>0.23076923076923078</v>
      </c>
      <c r="AE84" s="5">
        <f t="shared" ref="AE84:AE87" si="21">Z84/$Z$88</f>
        <v>0.18181818181818182</v>
      </c>
      <c r="AF84" s="5">
        <f t="shared" ref="AF84:AF87" si="22">AA84/$AA$88</f>
        <v>0.25</v>
      </c>
      <c r="AG84" s="5">
        <f t="shared" ref="AG84:AG87" si="23">AB84/$AB$88</f>
        <v>0.3</v>
      </c>
      <c r="AH84" s="5">
        <f t="shared" ref="AH84:AH87" si="24">SUM(AC84:AG84)</f>
        <v>1.1500874125874125</v>
      </c>
      <c r="AI84" s="5">
        <f t="shared" ref="AI84:AI87" si="25">AH84/5</f>
        <v>0.2300174825174825</v>
      </c>
    </row>
    <row r="85" spans="1:35" x14ac:dyDescent="0.25">
      <c r="A85" s="11" t="s">
        <v>1</v>
      </c>
      <c r="B85" s="11"/>
      <c r="C85" s="1"/>
      <c r="D85" s="1"/>
      <c r="E85" s="1"/>
      <c r="F85" s="8"/>
      <c r="G85" s="8"/>
      <c r="H85" s="1"/>
      <c r="I85" s="1"/>
      <c r="J85" s="1"/>
      <c r="K85" s="1"/>
      <c r="L85" s="8" t="s">
        <v>11</v>
      </c>
      <c r="M85" s="1"/>
      <c r="N85" s="1"/>
      <c r="O85" s="1"/>
      <c r="P85" s="1"/>
      <c r="Q85" s="1"/>
      <c r="R85" s="1"/>
      <c r="S85" s="1"/>
      <c r="T85" s="11" t="s">
        <v>4</v>
      </c>
      <c r="U85" s="11"/>
      <c r="W85" s="1" t="s">
        <v>3</v>
      </c>
      <c r="X85" s="2">
        <v>1</v>
      </c>
      <c r="Y85" s="4">
        <v>1</v>
      </c>
      <c r="Z85" s="2">
        <v>1</v>
      </c>
      <c r="AA85" s="2">
        <f>1/2</f>
        <v>0.5</v>
      </c>
      <c r="AB85" s="2">
        <v>2</v>
      </c>
      <c r="AC85" s="5">
        <f t="shared" si="19"/>
        <v>0.1875</v>
      </c>
      <c r="AD85" s="5">
        <f t="shared" si="20"/>
        <v>0.23076923076923078</v>
      </c>
      <c r="AE85" s="5">
        <f t="shared" si="21"/>
        <v>0.18181818181818182</v>
      </c>
      <c r="AF85" s="5">
        <f t="shared" si="22"/>
        <v>0.125</v>
      </c>
      <c r="AG85" s="5">
        <f t="shared" si="23"/>
        <v>0.2</v>
      </c>
      <c r="AH85" s="5">
        <f t="shared" si="24"/>
        <v>0.92508741258741267</v>
      </c>
      <c r="AI85" s="5">
        <f t="shared" si="25"/>
        <v>0.18501748251748254</v>
      </c>
    </row>
    <row r="86" spans="1:35" x14ac:dyDescent="0.25">
      <c r="A86" s="11" t="s">
        <v>1</v>
      </c>
      <c r="B86" s="11"/>
      <c r="C86" s="1"/>
      <c r="D86" s="1"/>
      <c r="E86" s="1"/>
      <c r="F86" s="8"/>
      <c r="G86" s="8"/>
      <c r="H86" s="1"/>
      <c r="I86" s="8" t="s">
        <v>11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1" t="s">
        <v>5</v>
      </c>
      <c r="U86" s="11"/>
      <c r="W86" s="1" t="s">
        <v>4</v>
      </c>
      <c r="X86" s="4">
        <v>2</v>
      </c>
      <c r="Y86" s="2">
        <v>1</v>
      </c>
      <c r="Z86" s="4">
        <v>2</v>
      </c>
      <c r="AA86" s="2">
        <v>1</v>
      </c>
      <c r="AB86" s="2">
        <v>1</v>
      </c>
      <c r="AC86" s="5">
        <f t="shared" si="19"/>
        <v>0.375</v>
      </c>
      <c r="AD86" s="5">
        <f t="shared" si="20"/>
        <v>0.23076923076923078</v>
      </c>
      <c r="AE86" s="5">
        <f t="shared" si="21"/>
        <v>0.36363636363636365</v>
      </c>
      <c r="AF86" s="5">
        <f t="shared" si="22"/>
        <v>0.25</v>
      </c>
      <c r="AG86" s="5">
        <f t="shared" si="23"/>
        <v>0.1</v>
      </c>
      <c r="AH86" s="5">
        <f t="shared" si="24"/>
        <v>1.3194055944055947</v>
      </c>
      <c r="AI86" s="5">
        <f t="shared" si="25"/>
        <v>0.26388111888111893</v>
      </c>
    </row>
    <row r="87" spans="1:35" x14ac:dyDescent="0.25">
      <c r="A87" s="11" t="s">
        <v>2</v>
      </c>
      <c r="B87" s="11"/>
      <c r="C87" s="1"/>
      <c r="D87" s="1"/>
      <c r="E87" s="1"/>
      <c r="F87" s="1"/>
      <c r="G87" s="1"/>
      <c r="H87" s="8"/>
      <c r="I87" s="8"/>
      <c r="J87" s="1"/>
      <c r="K87" s="8" t="s">
        <v>11</v>
      </c>
      <c r="L87" s="1"/>
      <c r="M87" s="1"/>
      <c r="N87" s="1"/>
      <c r="O87" s="1"/>
      <c r="P87" s="1"/>
      <c r="Q87" s="1"/>
      <c r="R87" s="1"/>
      <c r="S87" s="1"/>
      <c r="T87" s="11" t="s">
        <v>3</v>
      </c>
      <c r="U87" s="11"/>
      <c r="W87" s="1" t="s">
        <v>5</v>
      </c>
      <c r="X87" s="4">
        <f>1/3</f>
        <v>0.33333333333333331</v>
      </c>
      <c r="Y87" s="4">
        <f>1/3</f>
        <v>0.33333333333333331</v>
      </c>
      <c r="Z87" s="4">
        <f>1/2</f>
        <v>0.5</v>
      </c>
      <c r="AA87" s="2">
        <v>1</v>
      </c>
      <c r="AB87" s="2">
        <v>1</v>
      </c>
      <c r="AC87" s="5">
        <f t="shared" si="19"/>
        <v>6.25E-2</v>
      </c>
      <c r="AD87" s="5">
        <f t="shared" si="20"/>
        <v>7.6923076923076927E-2</v>
      </c>
      <c r="AE87" s="5">
        <f t="shared" si="21"/>
        <v>9.0909090909090912E-2</v>
      </c>
      <c r="AF87" s="5">
        <f t="shared" si="22"/>
        <v>0.25</v>
      </c>
      <c r="AG87" s="5">
        <f t="shared" si="23"/>
        <v>0.1</v>
      </c>
      <c r="AH87" s="5">
        <f t="shared" si="24"/>
        <v>0.58033216783216779</v>
      </c>
      <c r="AI87" s="5">
        <f t="shared" si="25"/>
        <v>0.11606643356643356</v>
      </c>
    </row>
    <row r="88" spans="1:35" x14ac:dyDescent="0.25">
      <c r="A88" s="11" t="s">
        <v>2</v>
      </c>
      <c r="B88" s="11"/>
      <c r="C88" s="1"/>
      <c r="D88" s="1"/>
      <c r="E88" s="1"/>
      <c r="F88" s="1"/>
      <c r="G88" s="1"/>
      <c r="H88" s="8"/>
      <c r="I88" s="1"/>
      <c r="J88" s="1"/>
      <c r="K88" s="8" t="s">
        <v>11</v>
      </c>
      <c r="L88" s="1"/>
      <c r="M88" s="1"/>
      <c r="N88" s="8"/>
      <c r="O88" s="1"/>
      <c r="P88" s="1"/>
      <c r="Q88" s="1"/>
      <c r="R88" s="1"/>
      <c r="S88" s="1"/>
      <c r="T88" s="11" t="s">
        <v>4</v>
      </c>
      <c r="U88" s="11"/>
      <c r="X88" s="5">
        <f>SUM(X83:X87)</f>
        <v>5.333333333333333</v>
      </c>
      <c r="Y88" s="5">
        <f t="shared" ref="Y88:AB88" si="26">SUM(Y83:Y87)</f>
        <v>4.333333333333333</v>
      </c>
      <c r="Z88" s="5">
        <f t="shared" si="26"/>
        <v>5.5</v>
      </c>
      <c r="AA88" s="5">
        <f t="shared" si="26"/>
        <v>4</v>
      </c>
      <c r="AB88" s="5">
        <f t="shared" si="26"/>
        <v>10</v>
      </c>
      <c r="AI88" s="5">
        <f>SUM(AI83:AI87)</f>
        <v>0.99999999999999989</v>
      </c>
    </row>
    <row r="89" spans="1:35" x14ac:dyDescent="0.25">
      <c r="A89" s="11" t="s">
        <v>2</v>
      </c>
      <c r="B89" s="11"/>
      <c r="C89" s="1"/>
      <c r="D89" s="1"/>
      <c r="E89" s="1"/>
      <c r="F89" s="8"/>
      <c r="G89" s="8"/>
      <c r="H89" s="1"/>
      <c r="I89" s="8" t="s">
        <v>11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1" t="s">
        <v>5</v>
      </c>
      <c r="U89" s="11"/>
    </row>
    <row r="90" spans="1:35" x14ac:dyDescent="0.25">
      <c r="A90" s="11" t="s">
        <v>3</v>
      </c>
      <c r="B90" s="11"/>
      <c r="C90" s="1"/>
      <c r="D90" s="1"/>
      <c r="E90" s="1"/>
      <c r="F90" s="1"/>
      <c r="G90" s="1"/>
      <c r="H90" s="8"/>
      <c r="I90" s="1"/>
      <c r="J90" s="8"/>
      <c r="K90" s="1"/>
      <c r="L90" s="8" t="s">
        <v>11</v>
      </c>
      <c r="M90" s="1"/>
      <c r="N90" s="1"/>
      <c r="O90" s="8"/>
      <c r="P90" s="1"/>
      <c r="Q90" s="1"/>
      <c r="R90" s="1"/>
      <c r="S90" s="1"/>
      <c r="T90" s="11" t="s">
        <v>4</v>
      </c>
      <c r="U90" s="11"/>
      <c r="X90" s="12" t="s">
        <v>12</v>
      </c>
      <c r="Y90" s="12"/>
      <c r="Z90" s="12"/>
    </row>
    <row r="91" spans="1:35" x14ac:dyDescent="0.25">
      <c r="A91" s="11" t="s">
        <v>3</v>
      </c>
      <c r="B91" s="11"/>
      <c r="C91" s="1"/>
      <c r="D91" s="1"/>
      <c r="E91" s="1"/>
      <c r="F91" s="1"/>
      <c r="G91" s="8"/>
      <c r="H91" s="1"/>
      <c r="I91" s="8"/>
      <c r="J91" s="8" t="s">
        <v>11</v>
      </c>
      <c r="K91" s="1"/>
      <c r="L91" s="1"/>
      <c r="M91" s="1"/>
      <c r="N91" s="1"/>
      <c r="O91" s="1"/>
      <c r="P91" s="1"/>
      <c r="Q91" s="1"/>
      <c r="R91" s="1"/>
      <c r="S91" s="1"/>
      <c r="T91" s="11" t="s">
        <v>5</v>
      </c>
      <c r="U91" s="11"/>
      <c r="X91" t="s">
        <v>13</v>
      </c>
      <c r="Y91">
        <f>(X88*AI83)+(Y88*AI84)+(Z88*AI85)+(AA88*AI86)+(AB88*AI87)</f>
        <v>5.3239539627039623</v>
      </c>
    </row>
    <row r="92" spans="1:35" x14ac:dyDescent="0.25">
      <c r="A92" s="11" t="s">
        <v>4</v>
      </c>
      <c r="B92" s="11"/>
      <c r="C92" s="1"/>
      <c r="D92" s="1"/>
      <c r="E92" s="1"/>
      <c r="F92" s="1"/>
      <c r="G92" s="1"/>
      <c r="H92" s="8"/>
      <c r="I92" s="1"/>
      <c r="J92" s="1"/>
      <c r="K92" s="8" t="s">
        <v>11</v>
      </c>
      <c r="L92" s="1"/>
      <c r="M92" s="1"/>
      <c r="N92" s="1"/>
      <c r="O92" s="1"/>
      <c r="P92" s="1"/>
      <c r="Q92" s="1"/>
      <c r="R92" s="1"/>
      <c r="S92" s="1"/>
      <c r="T92" s="11" t="s">
        <v>5</v>
      </c>
      <c r="U92" s="11"/>
      <c r="X92" t="s">
        <v>17</v>
      </c>
      <c r="Y92">
        <f>(Y91-5)/(5-1)</f>
        <v>8.0988490675990565E-2</v>
      </c>
    </row>
    <row r="93" spans="1:35" x14ac:dyDescent="0.25">
      <c r="X93" t="s">
        <v>15</v>
      </c>
      <c r="Y93" s="5">
        <f>Y92/1.12</f>
        <v>7.2311152389277281E-2</v>
      </c>
    </row>
    <row r="100" spans="1:42" x14ac:dyDescent="0.25">
      <c r="A100" s="11" t="s">
        <v>9</v>
      </c>
      <c r="B100" s="11"/>
      <c r="W100" s="11" t="s">
        <v>10</v>
      </c>
      <c r="X100" s="11"/>
    </row>
    <row r="102" spans="1:42" x14ac:dyDescent="0.25">
      <c r="C102" s="7">
        <v>9</v>
      </c>
      <c r="D102" s="7">
        <v>8</v>
      </c>
      <c r="E102" s="7">
        <v>7</v>
      </c>
      <c r="F102" s="7">
        <v>6</v>
      </c>
      <c r="G102" s="7">
        <v>5</v>
      </c>
      <c r="H102" s="7">
        <v>4</v>
      </c>
      <c r="I102" s="7">
        <v>3</v>
      </c>
      <c r="J102" s="7">
        <v>2</v>
      </c>
      <c r="K102" s="7">
        <v>1</v>
      </c>
      <c r="L102" s="7">
        <v>2</v>
      </c>
      <c r="M102" s="7">
        <v>3</v>
      </c>
      <c r="N102" s="7">
        <v>4</v>
      </c>
      <c r="O102" s="7">
        <v>5</v>
      </c>
      <c r="P102" s="7">
        <v>6</v>
      </c>
      <c r="Q102" s="7">
        <v>7</v>
      </c>
      <c r="R102" s="7">
        <v>8</v>
      </c>
      <c r="S102" s="7">
        <v>9</v>
      </c>
      <c r="W102" s="1" t="s">
        <v>0</v>
      </c>
      <c r="X102" s="2" t="s">
        <v>1</v>
      </c>
      <c r="Y102" s="2" t="s">
        <v>2</v>
      </c>
      <c r="Z102" s="2" t="s">
        <v>3</v>
      </c>
      <c r="AA102" s="2" t="s">
        <v>4</v>
      </c>
      <c r="AB102" s="2" t="s">
        <v>5</v>
      </c>
      <c r="AC102" s="13" t="s">
        <v>6</v>
      </c>
      <c r="AD102" s="12"/>
      <c r="AE102" s="12"/>
      <c r="AF102" s="12"/>
      <c r="AG102" s="12"/>
      <c r="AH102" s="6" t="s">
        <v>7</v>
      </c>
      <c r="AI102" s="6" t="s">
        <v>8</v>
      </c>
      <c r="AK102" s="12"/>
      <c r="AL102" s="12"/>
      <c r="AM102" s="12"/>
      <c r="AN102" s="12"/>
      <c r="AO102" s="12"/>
    </row>
    <row r="103" spans="1:42" x14ac:dyDescent="0.25">
      <c r="A103" s="11" t="s">
        <v>1</v>
      </c>
      <c r="B103" s="11"/>
      <c r="C103" s="1"/>
      <c r="D103" s="1"/>
      <c r="E103" s="1"/>
      <c r="F103" s="1"/>
      <c r="G103" s="8"/>
      <c r="H103" s="1"/>
      <c r="I103" s="1"/>
      <c r="J103" s="1"/>
      <c r="K103" s="8"/>
      <c r="L103" s="8" t="s">
        <v>11</v>
      </c>
      <c r="M103" s="1"/>
      <c r="N103" s="1"/>
      <c r="O103" s="1"/>
      <c r="P103" s="1"/>
      <c r="Q103" s="1"/>
      <c r="R103" s="1"/>
      <c r="S103" s="1"/>
      <c r="T103" s="11" t="s">
        <v>2</v>
      </c>
      <c r="U103" s="11"/>
      <c r="W103" s="1" t="s">
        <v>1</v>
      </c>
      <c r="X103" s="2">
        <v>1</v>
      </c>
      <c r="Y103" s="4">
        <f>1/2</f>
        <v>0.5</v>
      </c>
      <c r="Z103" s="4">
        <v>0.33</v>
      </c>
      <c r="AA103" s="2">
        <f>1/2</f>
        <v>0.5</v>
      </c>
      <c r="AB103" s="4">
        <f>1/2</f>
        <v>0.5</v>
      </c>
      <c r="AC103" s="5">
        <f>X103/$X$108</f>
        <v>0.1</v>
      </c>
      <c r="AD103" s="5">
        <f>Y103/$Y$108</f>
        <v>0.15</v>
      </c>
      <c r="AE103" s="5">
        <f>Z103/$Z$108</f>
        <v>7.0764832022873481E-2</v>
      </c>
      <c r="AF103" s="5">
        <f>AA103/$AA$108</f>
        <v>5.2631578947368418E-2</v>
      </c>
      <c r="AG103" s="5">
        <f>AB103/$AB$108</f>
        <v>0.1111111111111111</v>
      </c>
      <c r="AH103" s="5">
        <f>SUM(AC103:AG103)</f>
        <v>0.484507522081353</v>
      </c>
      <c r="AI103" s="5">
        <f>AH103/5</f>
        <v>9.6901504416270601E-2</v>
      </c>
      <c r="AK103" s="5"/>
      <c r="AL103" s="5"/>
      <c r="AM103" s="5"/>
      <c r="AN103" s="5"/>
      <c r="AO103" s="5"/>
      <c r="AP103" s="5"/>
    </row>
    <row r="104" spans="1:42" x14ac:dyDescent="0.25">
      <c r="A104" s="11" t="s">
        <v>1</v>
      </c>
      <c r="B104" s="1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8" t="s">
        <v>11</v>
      </c>
      <c r="N104" s="8"/>
      <c r="O104" s="1"/>
      <c r="P104" s="8"/>
      <c r="Q104" s="1"/>
      <c r="R104" s="1"/>
      <c r="S104" s="1"/>
      <c r="T104" s="11" t="s">
        <v>3</v>
      </c>
      <c r="U104" s="11"/>
      <c r="W104" s="1" t="s">
        <v>2</v>
      </c>
      <c r="X104" s="4">
        <v>2</v>
      </c>
      <c r="Y104" s="3">
        <v>1</v>
      </c>
      <c r="Z104" s="4">
        <v>1</v>
      </c>
      <c r="AA104" s="4">
        <v>3</v>
      </c>
      <c r="AB104" s="2">
        <v>2</v>
      </c>
      <c r="AC104" s="5">
        <f>X104/$X$108</f>
        <v>0.2</v>
      </c>
      <c r="AD104" s="5">
        <f>Y104/$Y$108</f>
        <v>0.3</v>
      </c>
      <c r="AE104" s="5">
        <f>Z104/$Z$108</f>
        <v>0.21443888491779839</v>
      </c>
      <c r="AF104" s="5">
        <f>AA104/$AA$108</f>
        <v>0.31578947368421051</v>
      </c>
      <c r="AG104" s="5">
        <f t="shared" ref="AG104:AG107" si="27">AB104/$AB$108</f>
        <v>0.44444444444444442</v>
      </c>
      <c r="AH104" s="5">
        <f t="shared" ref="AH104:AH107" si="28">SUM(AC104:AG104)</f>
        <v>1.4746728030464533</v>
      </c>
      <c r="AI104" s="5">
        <f t="shared" ref="AI104:AI107" si="29">AH104/5</f>
        <v>0.29493456060929069</v>
      </c>
      <c r="AK104" s="5"/>
      <c r="AL104" s="5"/>
      <c r="AM104" s="5"/>
      <c r="AN104" s="5"/>
      <c r="AO104" s="5"/>
      <c r="AP104" s="5"/>
    </row>
    <row r="105" spans="1:42" x14ac:dyDescent="0.25">
      <c r="A105" s="11" t="s">
        <v>1</v>
      </c>
      <c r="B105" s="11"/>
      <c r="C105" s="1"/>
      <c r="D105" s="1"/>
      <c r="E105" s="1"/>
      <c r="F105" s="8"/>
      <c r="G105" s="8"/>
      <c r="H105" s="1"/>
      <c r="I105" s="1"/>
      <c r="J105" s="1"/>
      <c r="K105" s="1"/>
      <c r="L105" s="8" t="s">
        <v>11</v>
      </c>
      <c r="M105" s="1"/>
      <c r="N105" s="1"/>
      <c r="O105" s="8"/>
      <c r="P105" s="1"/>
      <c r="Q105" s="1"/>
      <c r="R105" s="1"/>
      <c r="S105" s="1"/>
      <c r="T105" s="11" t="s">
        <v>4</v>
      </c>
      <c r="U105" s="11"/>
      <c r="W105" s="1" t="s">
        <v>3</v>
      </c>
      <c r="X105" s="2">
        <v>3</v>
      </c>
      <c r="Y105" s="4">
        <v>1</v>
      </c>
      <c r="Z105" s="2">
        <v>1</v>
      </c>
      <c r="AA105" s="2">
        <v>3</v>
      </c>
      <c r="AB105" s="4">
        <f>1/2</f>
        <v>0.5</v>
      </c>
      <c r="AC105" s="5">
        <f>X105/$X$108</f>
        <v>0.3</v>
      </c>
      <c r="AD105" s="5">
        <f>Y105/$Y$108</f>
        <v>0.3</v>
      </c>
      <c r="AE105" s="5">
        <f>Z105/$Z$108</f>
        <v>0.21443888491779839</v>
      </c>
      <c r="AF105" s="5">
        <f>AA105/$AA$108</f>
        <v>0.31578947368421051</v>
      </c>
      <c r="AG105" s="5">
        <f t="shared" si="27"/>
        <v>0.1111111111111111</v>
      </c>
      <c r="AH105" s="5">
        <f t="shared" si="28"/>
        <v>1.2413394697131199</v>
      </c>
      <c r="AI105" s="5">
        <f t="shared" si="29"/>
        <v>0.248267893942624</v>
      </c>
      <c r="AK105" s="5"/>
      <c r="AL105" s="5"/>
      <c r="AM105" s="5"/>
      <c r="AN105" s="5"/>
      <c r="AO105" s="5"/>
      <c r="AP105" s="5"/>
    </row>
    <row r="106" spans="1:42" x14ac:dyDescent="0.25">
      <c r="A106" s="11" t="s">
        <v>1</v>
      </c>
      <c r="B106" s="11"/>
      <c r="C106" s="1"/>
      <c r="D106" s="1"/>
      <c r="E106" s="1"/>
      <c r="F106" s="1"/>
      <c r="G106" s="8"/>
      <c r="H106" s="1"/>
      <c r="I106" s="1"/>
      <c r="J106" s="1"/>
      <c r="K106" s="1"/>
      <c r="L106" s="8" t="s">
        <v>11</v>
      </c>
      <c r="M106" s="1"/>
      <c r="N106" s="1"/>
      <c r="O106" s="1"/>
      <c r="P106" s="1"/>
      <c r="Q106" s="8"/>
      <c r="R106" s="1"/>
      <c r="S106" s="1"/>
      <c r="T106" s="11" t="s">
        <v>5</v>
      </c>
      <c r="U106" s="11"/>
      <c r="W106" s="1" t="s">
        <v>4</v>
      </c>
      <c r="X106" s="4">
        <v>2</v>
      </c>
      <c r="Y106" s="4">
        <f>1/3</f>
        <v>0.33333333333333331</v>
      </c>
      <c r="Z106" s="4">
        <f>1/3</f>
        <v>0.33333333333333331</v>
      </c>
      <c r="AA106" s="2">
        <v>1</v>
      </c>
      <c r="AB106" s="2">
        <f>1/2</f>
        <v>0.5</v>
      </c>
      <c r="AC106" s="5">
        <f>X106/$X$108</f>
        <v>0.2</v>
      </c>
      <c r="AD106" s="5">
        <f>Y106/$Y$108</f>
        <v>9.9999999999999992E-2</v>
      </c>
      <c r="AE106" s="5">
        <f>Z106/$Z$108</f>
        <v>7.1479628305932796E-2</v>
      </c>
      <c r="AF106" s="5">
        <f>AA106/$AA$108</f>
        <v>0.10526315789473684</v>
      </c>
      <c r="AG106" s="5">
        <f t="shared" si="27"/>
        <v>0.1111111111111111</v>
      </c>
      <c r="AH106" s="5">
        <f t="shared" si="28"/>
        <v>0.58785389731178073</v>
      </c>
      <c r="AI106" s="5">
        <f t="shared" si="29"/>
        <v>0.11757077946235614</v>
      </c>
      <c r="AK106" s="5"/>
      <c r="AL106" s="5"/>
      <c r="AM106" s="5"/>
      <c r="AN106" s="5"/>
      <c r="AO106" s="5"/>
      <c r="AP106" s="5"/>
    </row>
    <row r="107" spans="1:42" x14ac:dyDescent="0.25">
      <c r="A107" s="11" t="s">
        <v>2</v>
      </c>
      <c r="B107" s="11"/>
      <c r="C107" s="1"/>
      <c r="D107" s="1"/>
      <c r="E107" s="1"/>
      <c r="F107" s="1"/>
      <c r="G107" s="1"/>
      <c r="H107" s="8"/>
      <c r="I107" s="1"/>
      <c r="J107" s="1"/>
      <c r="K107" s="8" t="s">
        <v>11</v>
      </c>
      <c r="L107" s="1"/>
      <c r="M107" s="1"/>
      <c r="N107" s="1"/>
      <c r="O107" s="1"/>
      <c r="P107" s="8"/>
      <c r="Q107" s="1"/>
      <c r="R107" s="1"/>
      <c r="S107" s="1"/>
      <c r="T107" s="11" t="s">
        <v>3</v>
      </c>
      <c r="U107" s="11"/>
      <c r="W107" s="1" t="s">
        <v>5</v>
      </c>
      <c r="X107" s="4">
        <v>2</v>
      </c>
      <c r="Y107" s="4">
        <f>1/2</f>
        <v>0.5</v>
      </c>
      <c r="Z107" s="4">
        <v>2</v>
      </c>
      <c r="AA107" s="2">
        <v>2</v>
      </c>
      <c r="AB107" s="2">
        <v>1</v>
      </c>
      <c r="AC107" s="5">
        <f>X107/$X$108</f>
        <v>0.2</v>
      </c>
      <c r="AD107" s="5">
        <f>Y107/$Y$108</f>
        <v>0.15</v>
      </c>
      <c r="AE107" s="5">
        <f>Z107/$Z$108</f>
        <v>0.42887776983559678</v>
      </c>
      <c r="AF107" s="5">
        <f>AA107/$AA$108</f>
        <v>0.21052631578947367</v>
      </c>
      <c r="AG107" s="5">
        <f t="shared" si="27"/>
        <v>0.22222222222222221</v>
      </c>
      <c r="AH107" s="5">
        <f t="shared" si="28"/>
        <v>1.2116263078472926</v>
      </c>
      <c r="AI107" s="5">
        <f t="shared" si="29"/>
        <v>0.24232526156945852</v>
      </c>
      <c r="AK107" s="5"/>
      <c r="AL107" s="5"/>
      <c r="AM107" s="5"/>
      <c r="AN107" s="5"/>
      <c r="AO107" s="5"/>
      <c r="AP107" s="5"/>
    </row>
    <row r="108" spans="1:42" x14ac:dyDescent="0.25">
      <c r="A108" s="11" t="s">
        <v>2</v>
      </c>
      <c r="B108" s="11"/>
      <c r="C108" s="1"/>
      <c r="D108" s="1"/>
      <c r="E108" s="1"/>
      <c r="F108" s="1"/>
      <c r="G108" s="1"/>
      <c r="H108" s="1"/>
      <c r="I108" s="8" t="s">
        <v>11</v>
      </c>
      <c r="J108" s="1"/>
      <c r="K108" s="8"/>
      <c r="L108" s="1"/>
      <c r="M108" s="1"/>
      <c r="N108" s="8"/>
      <c r="O108" s="1"/>
      <c r="P108" s="1"/>
      <c r="Q108" s="8"/>
      <c r="R108" s="1"/>
      <c r="S108" s="1"/>
      <c r="T108" s="11" t="s">
        <v>4</v>
      </c>
      <c r="U108" s="11"/>
      <c r="X108" s="5">
        <f>SUM(X103:X107)</f>
        <v>10</v>
      </c>
      <c r="Y108" s="5">
        <f t="shared" ref="Y108:AB108" si="30">SUM(Y103:Y107)</f>
        <v>3.3333333333333335</v>
      </c>
      <c r="Z108" s="5">
        <f t="shared" si="30"/>
        <v>4.663333333333334</v>
      </c>
      <c r="AA108" s="5">
        <f t="shared" si="30"/>
        <v>9.5</v>
      </c>
      <c r="AB108" s="5">
        <f t="shared" si="30"/>
        <v>4.5</v>
      </c>
      <c r="AI108" s="5">
        <f>SUM(AI103:AI107)</f>
        <v>1</v>
      </c>
    </row>
    <row r="109" spans="1:42" x14ac:dyDescent="0.25">
      <c r="A109" s="11" t="s">
        <v>2</v>
      </c>
      <c r="B109" s="11"/>
      <c r="C109" s="1"/>
      <c r="D109" s="1"/>
      <c r="E109" s="1"/>
      <c r="F109" s="8"/>
      <c r="G109" s="8"/>
      <c r="H109" s="1"/>
      <c r="I109" s="1"/>
      <c r="J109" s="8" t="s">
        <v>11</v>
      </c>
      <c r="K109" s="1"/>
      <c r="L109" s="1"/>
      <c r="M109" s="1"/>
      <c r="N109" s="1"/>
      <c r="O109" s="1"/>
      <c r="P109" s="1"/>
      <c r="Q109" s="1"/>
      <c r="R109" s="1"/>
      <c r="S109" s="1"/>
      <c r="T109" s="11" t="s">
        <v>5</v>
      </c>
      <c r="U109" s="11"/>
    </row>
    <row r="110" spans="1:42" x14ac:dyDescent="0.25">
      <c r="A110" s="11" t="s">
        <v>3</v>
      </c>
      <c r="B110" s="11"/>
      <c r="C110" s="1"/>
      <c r="D110" s="1"/>
      <c r="E110" s="8"/>
      <c r="F110" s="1"/>
      <c r="G110" s="1"/>
      <c r="H110" s="8"/>
      <c r="I110" s="8" t="s">
        <v>11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1" t="s">
        <v>4</v>
      </c>
      <c r="U110" s="11"/>
      <c r="X110" s="12" t="s">
        <v>12</v>
      </c>
      <c r="Y110" s="12"/>
      <c r="Z110" s="12"/>
      <c r="AI110" s="18"/>
      <c r="AJ110" s="18"/>
    </row>
    <row r="111" spans="1:42" x14ac:dyDescent="0.25">
      <c r="A111" s="11" t="s">
        <v>3</v>
      </c>
      <c r="B111" s="11"/>
      <c r="C111" s="1"/>
      <c r="D111" s="1"/>
      <c r="E111" s="1"/>
      <c r="F111" s="1"/>
      <c r="G111" s="1"/>
      <c r="H111" s="1"/>
      <c r="I111" s="8"/>
      <c r="J111" s="1"/>
      <c r="K111" s="1"/>
      <c r="L111" s="8" t="s">
        <v>11</v>
      </c>
      <c r="M111" s="1"/>
      <c r="N111" s="1"/>
      <c r="O111" s="1"/>
      <c r="P111" s="8"/>
      <c r="Q111" s="1"/>
      <c r="R111" s="1"/>
      <c r="S111" s="1"/>
      <c r="T111" s="11" t="s">
        <v>5</v>
      </c>
      <c r="U111" s="11"/>
      <c r="X111" t="s">
        <v>13</v>
      </c>
      <c r="Y111" s="5">
        <f>(X108*AI103)+(Y108*AI104)+(Z108*AI105)+(AA108*AI106)+(AB108*AI107)</f>
        <v>5.3172722735677249</v>
      </c>
      <c r="AI111" s="19"/>
      <c r="AJ111" s="20"/>
    </row>
    <row r="112" spans="1:42" x14ac:dyDescent="0.25">
      <c r="A112" s="11" t="s">
        <v>4</v>
      </c>
      <c r="B112" s="11"/>
      <c r="C112" s="1"/>
      <c r="D112" s="1"/>
      <c r="E112" s="1"/>
      <c r="F112" s="1"/>
      <c r="G112" s="1"/>
      <c r="H112" s="8"/>
      <c r="I112" s="1"/>
      <c r="J112" s="1"/>
      <c r="K112" s="1"/>
      <c r="L112" s="8" t="s">
        <v>11</v>
      </c>
      <c r="M112" s="1"/>
      <c r="N112" s="1"/>
      <c r="O112" s="8"/>
      <c r="P112" s="1"/>
      <c r="Q112" s="1"/>
      <c r="R112" s="1"/>
      <c r="S112" s="1"/>
      <c r="T112" s="11" t="s">
        <v>5</v>
      </c>
      <c r="U112" s="11"/>
      <c r="X112" t="s">
        <v>14</v>
      </c>
      <c r="Y112" s="10">
        <f>(Y111-5)/(5-1)</f>
        <v>7.9318068391931229E-2</v>
      </c>
      <c r="AI112" s="19"/>
      <c r="AJ112" s="20"/>
    </row>
    <row r="113" spans="1:36" x14ac:dyDescent="0.25">
      <c r="X113" t="s">
        <v>15</v>
      </c>
      <c r="Y113" s="5">
        <f>Y112/1.12</f>
        <v>7.0819703921367161E-2</v>
      </c>
      <c r="AI113" s="19"/>
      <c r="AJ113" s="20"/>
    </row>
    <row r="114" spans="1:36" x14ac:dyDescent="0.25">
      <c r="AI114" s="19"/>
      <c r="AJ114" s="20"/>
    </row>
    <row r="115" spans="1:36" x14ac:dyDescent="0.25">
      <c r="AI115" s="19"/>
      <c r="AJ115" s="20"/>
    </row>
    <row r="116" spans="1:36" x14ac:dyDescent="0.25">
      <c r="AI116" s="19"/>
      <c r="AJ116" s="20"/>
    </row>
    <row r="120" spans="1:36" x14ac:dyDescent="0.25">
      <c r="A120" s="11" t="s">
        <v>9</v>
      </c>
      <c r="B120" s="11"/>
      <c r="W120" s="11" t="s">
        <v>10</v>
      </c>
      <c r="X120" s="11"/>
    </row>
    <row r="122" spans="1:36" x14ac:dyDescent="0.25">
      <c r="C122" s="7">
        <v>9</v>
      </c>
      <c r="D122" s="7">
        <v>8</v>
      </c>
      <c r="E122" s="7">
        <v>7</v>
      </c>
      <c r="F122" s="7">
        <v>6</v>
      </c>
      <c r="G122" s="7">
        <v>5</v>
      </c>
      <c r="H122" s="7">
        <v>4</v>
      </c>
      <c r="I122" s="7">
        <v>3</v>
      </c>
      <c r="J122" s="7">
        <v>2</v>
      </c>
      <c r="K122" s="7">
        <v>1</v>
      </c>
      <c r="L122" s="7">
        <v>2</v>
      </c>
      <c r="M122" s="7">
        <v>3</v>
      </c>
      <c r="N122" s="7">
        <v>4</v>
      </c>
      <c r="O122" s="7">
        <v>5</v>
      </c>
      <c r="P122" s="7">
        <v>6</v>
      </c>
      <c r="Q122" s="7">
        <v>7</v>
      </c>
      <c r="R122" s="7">
        <v>8</v>
      </c>
      <c r="S122" s="7">
        <v>9</v>
      </c>
      <c r="W122" s="1" t="s">
        <v>0</v>
      </c>
      <c r="X122" s="2" t="s">
        <v>1</v>
      </c>
      <c r="Y122" s="2" t="s">
        <v>2</v>
      </c>
      <c r="Z122" s="2" t="s">
        <v>3</v>
      </c>
      <c r="AA122" s="2" t="s">
        <v>4</v>
      </c>
      <c r="AB122" s="2" t="s">
        <v>5</v>
      </c>
      <c r="AC122" s="13" t="s">
        <v>6</v>
      </c>
      <c r="AD122" s="12"/>
      <c r="AE122" s="12"/>
      <c r="AF122" s="12"/>
      <c r="AG122" s="12"/>
      <c r="AH122" s="6" t="s">
        <v>7</v>
      </c>
      <c r="AI122" s="6" t="s">
        <v>8</v>
      </c>
    </row>
    <row r="123" spans="1:36" x14ac:dyDescent="0.25">
      <c r="A123" s="11" t="s">
        <v>1</v>
      </c>
      <c r="B123" s="11"/>
      <c r="C123" s="1"/>
      <c r="D123" s="1"/>
      <c r="E123" s="1"/>
      <c r="F123" s="1"/>
      <c r="G123" s="8"/>
      <c r="H123" s="1"/>
      <c r="I123" s="1"/>
      <c r="J123" s="8" t="s">
        <v>11</v>
      </c>
      <c r="K123" s="8"/>
      <c r="L123" s="1"/>
      <c r="M123" s="1"/>
      <c r="N123" s="1"/>
      <c r="O123" s="1"/>
      <c r="P123" s="1"/>
      <c r="Q123" s="1"/>
      <c r="R123" s="1"/>
      <c r="S123" s="1"/>
      <c r="T123" s="11" t="s">
        <v>2</v>
      </c>
      <c r="U123" s="11"/>
      <c r="W123" s="1" t="s">
        <v>1</v>
      </c>
      <c r="X123" s="2">
        <v>1</v>
      </c>
      <c r="Y123" s="3">
        <v>2</v>
      </c>
      <c r="Z123" s="4">
        <v>1</v>
      </c>
      <c r="AA123" s="2">
        <v>2</v>
      </c>
      <c r="AB123" s="4">
        <v>2</v>
      </c>
      <c r="AC123" s="5">
        <f>X123/$X$128</f>
        <v>0.2857142857142857</v>
      </c>
      <c r="AD123" s="5">
        <f>Y123/$Y$128</f>
        <v>0.4</v>
      </c>
      <c r="AE123" s="5">
        <f>Z123/$Z$128</f>
        <v>0.18181818181818182</v>
      </c>
      <c r="AF123" s="5">
        <f>AA123/$AA$128</f>
        <v>0.33333333333333331</v>
      </c>
      <c r="AG123" s="5">
        <f>AB123/$AB$128</f>
        <v>0.22222222222222221</v>
      </c>
      <c r="AH123" s="5">
        <f>SUM(AC123:AG123)</f>
        <v>1.423088023088023</v>
      </c>
      <c r="AI123" s="5">
        <f>AH123/5</f>
        <v>0.2846176046176046</v>
      </c>
    </row>
    <row r="124" spans="1:36" x14ac:dyDescent="0.25">
      <c r="A124" s="11" t="s">
        <v>1</v>
      </c>
      <c r="B124" s="11"/>
      <c r="C124" s="1"/>
      <c r="D124" s="1"/>
      <c r="E124" s="1"/>
      <c r="F124" s="1"/>
      <c r="G124" s="8"/>
      <c r="H124" s="8"/>
      <c r="I124" s="1"/>
      <c r="J124" s="1"/>
      <c r="K124" s="8" t="s">
        <v>11</v>
      </c>
      <c r="L124" s="1"/>
      <c r="M124" s="1"/>
      <c r="N124" s="8"/>
      <c r="O124" s="1"/>
      <c r="P124" s="1"/>
      <c r="Q124" s="1"/>
      <c r="R124" s="1"/>
      <c r="S124" s="1"/>
      <c r="T124" s="11" t="s">
        <v>3</v>
      </c>
      <c r="U124" s="11"/>
      <c r="W124" s="1" t="s">
        <v>2</v>
      </c>
      <c r="X124" s="4">
        <f>1/2</f>
        <v>0.5</v>
      </c>
      <c r="Y124" s="3">
        <v>1</v>
      </c>
      <c r="Z124" s="2">
        <v>1</v>
      </c>
      <c r="AA124" s="4">
        <v>2</v>
      </c>
      <c r="AB124" s="4">
        <v>2</v>
      </c>
      <c r="AC124" s="5">
        <f>X124/$X$128</f>
        <v>0.14285714285714285</v>
      </c>
      <c r="AD124" s="5">
        <f>Y124/$Y$128</f>
        <v>0.2</v>
      </c>
      <c r="AE124" s="5">
        <f>Z124/$Z$128</f>
        <v>0.18181818181818182</v>
      </c>
      <c r="AF124" s="5">
        <f>AA124/$AA$128</f>
        <v>0.33333333333333331</v>
      </c>
      <c r="AG124" s="5">
        <f t="shared" ref="AG124:AG127" si="31">AB124/$AB$128</f>
        <v>0.22222222222222221</v>
      </c>
      <c r="AH124" s="5">
        <f t="shared" ref="AH124:AH127" si="32">SUM(AC124:AG124)</f>
        <v>1.08023088023088</v>
      </c>
      <c r="AI124" s="5">
        <f t="shared" ref="AI124:AI127" si="33">AH124/5</f>
        <v>0.21604617604617599</v>
      </c>
    </row>
    <row r="125" spans="1:36" x14ac:dyDescent="0.25">
      <c r="A125" s="11" t="s">
        <v>1</v>
      </c>
      <c r="B125" s="11"/>
      <c r="C125" s="1"/>
      <c r="D125" s="1"/>
      <c r="E125" s="1"/>
      <c r="F125" s="8"/>
      <c r="G125" s="8"/>
      <c r="H125" s="1"/>
      <c r="I125" s="1"/>
      <c r="J125" s="8" t="s">
        <v>11</v>
      </c>
      <c r="K125" s="1"/>
      <c r="L125" s="1"/>
      <c r="M125" s="1"/>
      <c r="N125" s="1"/>
      <c r="O125" s="1"/>
      <c r="P125" s="1"/>
      <c r="Q125" s="1"/>
      <c r="R125" s="1"/>
      <c r="S125" s="1"/>
      <c r="T125" s="11" t="s">
        <v>4</v>
      </c>
      <c r="U125" s="11"/>
      <c r="W125" s="1" t="s">
        <v>3</v>
      </c>
      <c r="X125" s="4">
        <v>1</v>
      </c>
      <c r="Y125" s="3">
        <v>1</v>
      </c>
      <c r="Z125" s="2">
        <v>1</v>
      </c>
      <c r="AA125" s="4">
        <f>1/2</f>
        <v>0.5</v>
      </c>
      <c r="AB125" s="4">
        <v>2</v>
      </c>
      <c r="AC125" s="5">
        <f>X125/$X$128</f>
        <v>0.2857142857142857</v>
      </c>
      <c r="AD125" s="5">
        <f>Y125/$Y$128</f>
        <v>0.2</v>
      </c>
      <c r="AE125" s="5">
        <f>Z125/$Z$128</f>
        <v>0.18181818181818182</v>
      </c>
      <c r="AF125" s="5">
        <f>AA125/$AA$128</f>
        <v>8.3333333333333329E-2</v>
      </c>
      <c r="AG125" s="5">
        <f t="shared" si="31"/>
        <v>0.22222222222222221</v>
      </c>
      <c r="AH125" s="5">
        <f t="shared" si="32"/>
        <v>0.97308802308802311</v>
      </c>
      <c r="AI125" s="5">
        <f t="shared" si="33"/>
        <v>0.19461760461760463</v>
      </c>
    </row>
    <row r="126" spans="1:36" x14ac:dyDescent="0.25">
      <c r="A126" s="11" t="s">
        <v>1</v>
      </c>
      <c r="B126" s="11"/>
      <c r="C126" s="1"/>
      <c r="D126" s="1"/>
      <c r="E126" s="8"/>
      <c r="F126" s="1"/>
      <c r="G126" s="8"/>
      <c r="H126" s="1"/>
      <c r="I126" s="1"/>
      <c r="J126" s="8" t="s">
        <v>11</v>
      </c>
      <c r="K126" s="1"/>
      <c r="L126" s="1"/>
      <c r="M126" s="1"/>
      <c r="N126" s="1"/>
      <c r="O126" s="8"/>
      <c r="P126" s="1"/>
      <c r="Q126" s="1"/>
      <c r="R126" s="1"/>
      <c r="S126" s="1"/>
      <c r="T126" s="11" t="s">
        <v>5</v>
      </c>
      <c r="U126" s="11"/>
      <c r="W126" s="1" t="s">
        <v>4</v>
      </c>
      <c r="X126" s="4">
        <f>1/2</f>
        <v>0.5</v>
      </c>
      <c r="Y126" s="4">
        <f>1/2</f>
        <v>0.5</v>
      </c>
      <c r="Z126" s="3">
        <v>2</v>
      </c>
      <c r="AA126" s="2">
        <v>1</v>
      </c>
      <c r="AB126" s="4">
        <v>2</v>
      </c>
      <c r="AC126" s="5">
        <f>X126/$X$128</f>
        <v>0.14285714285714285</v>
      </c>
      <c r="AD126" s="5">
        <f>Y126/$Y$128</f>
        <v>0.1</v>
      </c>
      <c r="AE126" s="5">
        <f>Z126/$Z$128</f>
        <v>0.36363636363636365</v>
      </c>
      <c r="AF126" s="5">
        <f>AA126/$AA$128</f>
        <v>0.16666666666666666</v>
      </c>
      <c r="AG126" s="5">
        <f t="shared" si="31"/>
        <v>0.22222222222222221</v>
      </c>
      <c r="AH126" s="5">
        <f t="shared" si="32"/>
        <v>0.99538239538239537</v>
      </c>
      <c r="AI126" s="5">
        <f t="shared" si="33"/>
        <v>0.19907647907647907</v>
      </c>
    </row>
    <row r="127" spans="1:36" x14ac:dyDescent="0.25">
      <c r="A127" s="11" t="s">
        <v>2</v>
      </c>
      <c r="B127" s="11"/>
      <c r="C127" s="1"/>
      <c r="D127" s="1"/>
      <c r="E127" s="1"/>
      <c r="F127" s="1"/>
      <c r="G127" s="1"/>
      <c r="H127" s="8"/>
      <c r="I127" s="1"/>
      <c r="J127" s="1"/>
      <c r="K127" s="8" t="s">
        <v>11</v>
      </c>
      <c r="L127" s="1"/>
      <c r="M127" s="1"/>
      <c r="N127" s="1"/>
      <c r="O127" s="1"/>
      <c r="P127" s="1"/>
      <c r="Q127" s="1"/>
      <c r="R127" s="1"/>
      <c r="S127" s="1"/>
      <c r="T127" s="11" t="s">
        <v>3</v>
      </c>
      <c r="U127" s="11"/>
      <c r="W127" s="1" t="s">
        <v>5</v>
      </c>
      <c r="X127" s="4">
        <f>1/2</f>
        <v>0.5</v>
      </c>
      <c r="Y127" s="4">
        <f>1/2</f>
        <v>0.5</v>
      </c>
      <c r="Z127" s="4">
        <f>1/2</f>
        <v>0.5</v>
      </c>
      <c r="AA127" s="2">
        <f>1/2</f>
        <v>0.5</v>
      </c>
      <c r="AB127" s="2">
        <v>1</v>
      </c>
      <c r="AC127" s="5">
        <f>X127/$X$128</f>
        <v>0.14285714285714285</v>
      </c>
      <c r="AD127" s="5">
        <f>Y127/$Y$128</f>
        <v>0.1</v>
      </c>
      <c r="AE127" s="5">
        <f>Z127/$Z$28</f>
        <v>0.11538461538461539</v>
      </c>
      <c r="AF127" s="5">
        <f>AA127/$AA$128</f>
        <v>8.3333333333333329E-2</v>
      </c>
      <c r="AG127" s="5">
        <f t="shared" si="31"/>
        <v>0.1111111111111111</v>
      </c>
      <c r="AH127" s="5">
        <f t="shared" si="32"/>
        <v>0.55268620268620272</v>
      </c>
      <c r="AI127" s="5">
        <f t="shared" si="33"/>
        <v>0.11053724053724054</v>
      </c>
    </row>
    <row r="128" spans="1:36" x14ac:dyDescent="0.25">
      <c r="A128" s="11" t="s">
        <v>2</v>
      </c>
      <c r="B128" s="11"/>
      <c r="C128" s="1"/>
      <c r="D128" s="1"/>
      <c r="E128" s="8"/>
      <c r="F128" s="1"/>
      <c r="G128" s="8"/>
      <c r="H128" s="1"/>
      <c r="I128" s="1"/>
      <c r="J128" s="8" t="s">
        <v>11</v>
      </c>
      <c r="K128" s="1"/>
      <c r="L128" s="1"/>
      <c r="M128" s="1"/>
      <c r="N128" s="8"/>
      <c r="O128" s="1"/>
      <c r="P128" s="1"/>
      <c r="Q128" s="1"/>
      <c r="R128" s="1"/>
      <c r="S128" s="1"/>
      <c r="T128" s="11" t="s">
        <v>4</v>
      </c>
      <c r="U128" s="11"/>
      <c r="X128" s="5">
        <f>SUM(X123:X127)</f>
        <v>3.5</v>
      </c>
      <c r="Y128" s="5">
        <f t="shared" ref="Y128:AB128" si="34">SUM(Y123:Y127)</f>
        <v>5</v>
      </c>
      <c r="Z128" s="5">
        <f t="shared" si="34"/>
        <v>5.5</v>
      </c>
      <c r="AA128" s="5">
        <f t="shared" si="34"/>
        <v>6</v>
      </c>
      <c r="AB128" s="5">
        <f t="shared" si="34"/>
        <v>9</v>
      </c>
      <c r="AI128" s="5">
        <f>SUM(AI123:AI127)</f>
        <v>1.0048951048951049</v>
      </c>
    </row>
    <row r="129" spans="1:35" x14ac:dyDescent="0.25">
      <c r="A129" s="11" t="s">
        <v>2</v>
      </c>
      <c r="B129" s="11"/>
      <c r="C129" s="1"/>
      <c r="D129" s="1"/>
      <c r="E129" s="1"/>
      <c r="F129" s="1"/>
      <c r="G129" s="8"/>
      <c r="H129" s="1"/>
      <c r="I129" s="1"/>
      <c r="J129" s="8" t="s">
        <v>11</v>
      </c>
      <c r="K129" s="1"/>
      <c r="L129" s="1"/>
      <c r="M129" s="1"/>
      <c r="N129" s="1"/>
      <c r="O129" s="8"/>
      <c r="P129" s="1"/>
      <c r="Q129" s="1"/>
      <c r="R129" s="1"/>
      <c r="S129" s="1"/>
      <c r="T129" s="11" t="s">
        <v>5</v>
      </c>
      <c r="U129" s="11"/>
    </row>
    <row r="130" spans="1:35" x14ac:dyDescent="0.25">
      <c r="A130" s="11" t="s">
        <v>3</v>
      </c>
      <c r="B130" s="11"/>
      <c r="C130" s="1"/>
      <c r="D130" s="1"/>
      <c r="E130" s="8"/>
      <c r="F130" s="1"/>
      <c r="G130" s="1"/>
      <c r="H130" s="8"/>
      <c r="I130" s="1"/>
      <c r="J130" s="1"/>
      <c r="K130" s="1"/>
      <c r="L130" s="8" t="s">
        <v>11</v>
      </c>
      <c r="M130" s="1"/>
      <c r="N130" s="1"/>
      <c r="O130" s="8"/>
      <c r="P130" s="1"/>
      <c r="Q130" s="1"/>
      <c r="R130" s="1"/>
      <c r="S130" s="1"/>
      <c r="T130" s="11" t="s">
        <v>4</v>
      </c>
      <c r="U130" s="11"/>
      <c r="X130" s="12" t="s">
        <v>12</v>
      </c>
      <c r="Y130" s="12"/>
      <c r="Z130" s="12"/>
    </row>
    <row r="131" spans="1:35" x14ac:dyDescent="0.25">
      <c r="A131" s="11" t="s">
        <v>3</v>
      </c>
      <c r="B131" s="11"/>
      <c r="C131" s="1"/>
      <c r="D131" s="1"/>
      <c r="E131" s="1"/>
      <c r="F131" s="1"/>
      <c r="G131" s="8"/>
      <c r="H131" s="1"/>
      <c r="I131" s="8"/>
      <c r="J131" s="8" t="s">
        <v>11</v>
      </c>
      <c r="K131" s="1"/>
      <c r="L131" s="1"/>
      <c r="M131" s="1"/>
      <c r="N131" s="1"/>
      <c r="O131" s="8"/>
      <c r="P131" s="1"/>
      <c r="Q131" s="1"/>
      <c r="R131" s="1"/>
      <c r="S131" s="1"/>
      <c r="T131" s="11" t="s">
        <v>5</v>
      </c>
      <c r="U131" s="11"/>
      <c r="X131" t="s">
        <v>13</v>
      </c>
      <c r="Y131">
        <f>(X128*AI123)+(Y128*AI124)+(Z128*AI125)+(AA128*AI126)+(AB128*AI127)</f>
        <v>5.3360833610833609</v>
      </c>
    </row>
    <row r="132" spans="1:35" x14ac:dyDescent="0.25">
      <c r="A132" s="11" t="s">
        <v>4</v>
      </c>
      <c r="B132" s="11"/>
      <c r="C132" s="1"/>
      <c r="D132" s="1"/>
      <c r="E132" s="1"/>
      <c r="F132" s="1"/>
      <c r="G132" s="1"/>
      <c r="H132" s="8"/>
      <c r="I132" s="1"/>
      <c r="J132" s="8" t="s">
        <v>11</v>
      </c>
      <c r="K132" s="1"/>
      <c r="L132" s="1"/>
      <c r="M132" s="1"/>
      <c r="N132" s="1"/>
      <c r="O132" s="1"/>
      <c r="P132" s="8"/>
      <c r="Q132" s="1"/>
      <c r="R132" s="1"/>
      <c r="S132" s="1"/>
      <c r="T132" s="11" t="s">
        <v>5</v>
      </c>
      <c r="U132" s="11"/>
      <c r="X132" t="s">
        <v>14</v>
      </c>
      <c r="Y132">
        <f>(Y131-5)/(5-1)</f>
        <v>8.4020840270840225E-2</v>
      </c>
    </row>
    <row r="133" spans="1:35" x14ac:dyDescent="0.25">
      <c r="X133" t="s">
        <v>15</v>
      </c>
      <c r="Y133" s="5">
        <f>Y132/1.12</f>
        <v>7.5018607384678762E-2</v>
      </c>
    </row>
    <row r="140" spans="1:35" x14ac:dyDescent="0.25">
      <c r="A140" s="11" t="s">
        <v>9</v>
      </c>
      <c r="B140" s="11"/>
      <c r="W140" s="11" t="s">
        <v>10</v>
      </c>
      <c r="X140" s="11"/>
    </row>
    <row r="142" spans="1:35" x14ac:dyDescent="0.25">
      <c r="C142" s="7">
        <v>9</v>
      </c>
      <c r="D142" s="7">
        <v>8</v>
      </c>
      <c r="E142" s="7">
        <v>7</v>
      </c>
      <c r="F142" s="7">
        <v>6</v>
      </c>
      <c r="G142" s="7">
        <v>5</v>
      </c>
      <c r="H142" s="7">
        <v>4</v>
      </c>
      <c r="I142" s="7">
        <v>3</v>
      </c>
      <c r="J142" s="7">
        <v>2</v>
      </c>
      <c r="K142" s="7">
        <v>1</v>
      </c>
      <c r="L142" s="7">
        <v>2</v>
      </c>
      <c r="M142" s="7">
        <v>3</v>
      </c>
      <c r="N142" s="7">
        <v>4</v>
      </c>
      <c r="O142" s="7">
        <v>5</v>
      </c>
      <c r="P142" s="7">
        <v>6</v>
      </c>
      <c r="Q142" s="7">
        <v>7</v>
      </c>
      <c r="R142" s="7">
        <v>8</v>
      </c>
      <c r="S142" s="7">
        <v>9</v>
      </c>
      <c r="W142" s="1" t="s">
        <v>0</v>
      </c>
      <c r="X142" s="2" t="s">
        <v>1</v>
      </c>
      <c r="Y142" s="2" t="s">
        <v>2</v>
      </c>
      <c r="Z142" s="2" t="s">
        <v>3</v>
      </c>
      <c r="AA142" s="2" t="s">
        <v>4</v>
      </c>
      <c r="AB142" s="2" t="s">
        <v>5</v>
      </c>
      <c r="AC142" s="13" t="s">
        <v>6</v>
      </c>
      <c r="AD142" s="12"/>
      <c r="AE142" s="12"/>
      <c r="AF142" s="12"/>
      <c r="AG142" s="12"/>
      <c r="AH142" s="6" t="s">
        <v>7</v>
      </c>
      <c r="AI142" s="6" t="s">
        <v>8</v>
      </c>
    </row>
    <row r="143" spans="1:35" x14ac:dyDescent="0.25">
      <c r="A143" s="11" t="s">
        <v>1</v>
      </c>
      <c r="B143" s="11"/>
      <c r="C143" s="1"/>
      <c r="D143" s="1"/>
      <c r="E143" s="1"/>
      <c r="F143" s="1"/>
      <c r="G143" s="8"/>
      <c r="H143" s="1"/>
      <c r="I143" s="1"/>
      <c r="J143" s="1"/>
      <c r="K143" s="8" t="s">
        <v>11</v>
      </c>
      <c r="L143" s="1"/>
      <c r="M143" s="1"/>
      <c r="N143" s="1"/>
      <c r="O143" s="1"/>
      <c r="P143" s="1"/>
      <c r="Q143" s="1"/>
      <c r="R143" s="1"/>
      <c r="S143" s="1"/>
      <c r="T143" s="11" t="s">
        <v>2</v>
      </c>
      <c r="U143" s="11"/>
      <c r="W143" s="1" t="s">
        <v>1</v>
      </c>
      <c r="X143" s="2">
        <v>1</v>
      </c>
      <c r="Y143" s="4">
        <v>1</v>
      </c>
      <c r="Z143" s="4">
        <v>1</v>
      </c>
      <c r="AA143" s="2">
        <v>2</v>
      </c>
      <c r="AB143" s="2">
        <v>2</v>
      </c>
      <c r="AC143" s="5">
        <f>X143/$X$148</f>
        <v>0.25</v>
      </c>
      <c r="AD143" s="5">
        <f>Y143/$Y$148</f>
        <v>0.17152658662092624</v>
      </c>
      <c r="AE143" s="5">
        <f>Z143/$Z$148</f>
        <v>0.30000000000000004</v>
      </c>
      <c r="AF143" s="5">
        <f>AA143/$AA$148</f>
        <v>0.26666666666666666</v>
      </c>
      <c r="AG143" s="5">
        <f>AB143/$AB$148</f>
        <v>0.2</v>
      </c>
      <c r="AH143" s="5">
        <f>SUM(AC143:AG143)</f>
        <v>1.188193253287593</v>
      </c>
      <c r="AI143" s="5">
        <f>AH143/5</f>
        <v>0.2376386506575186</v>
      </c>
    </row>
    <row r="144" spans="1:35" x14ac:dyDescent="0.25">
      <c r="A144" s="11" t="s">
        <v>1</v>
      </c>
      <c r="B144" s="11"/>
      <c r="C144" s="1"/>
      <c r="D144" s="1"/>
      <c r="E144" s="1"/>
      <c r="F144" s="1"/>
      <c r="G144" s="1"/>
      <c r="H144" s="1"/>
      <c r="I144" s="1"/>
      <c r="J144" s="1"/>
      <c r="K144" s="8" t="s">
        <v>11</v>
      </c>
      <c r="L144" s="1"/>
      <c r="M144" s="1"/>
      <c r="N144" s="8"/>
      <c r="O144" s="1"/>
      <c r="P144" s="1"/>
      <c r="Q144" s="1"/>
      <c r="R144" s="1"/>
      <c r="S144" s="1"/>
      <c r="T144" s="11" t="s">
        <v>3</v>
      </c>
      <c r="U144" s="11"/>
      <c r="W144" s="1" t="s">
        <v>2</v>
      </c>
      <c r="X144" s="4">
        <v>1</v>
      </c>
      <c r="Y144" s="3">
        <v>1</v>
      </c>
      <c r="Z144" s="4">
        <f>1/3</f>
        <v>0.33333333333333331</v>
      </c>
      <c r="AA144" s="4">
        <v>2</v>
      </c>
      <c r="AB144" s="2">
        <v>3</v>
      </c>
      <c r="AC144" s="5">
        <f>X144/$X$148</f>
        <v>0.25</v>
      </c>
      <c r="AD144" s="5">
        <f>Y144/$Y$148</f>
        <v>0.17152658662092624</v>
      </c>
      <c r="AE144" s="5">
        <f>Z144/$Z$148</f>
        <v>0.1</v>
      </c>
      <c r="AF144" s="5">
        <f>AA144/$AA$148</f>
        <v>0.26666666666666666</v>
      </c>
      <c r="AG144" s="5">
        <f t="shared" ref="AG144:AG147" si="35">AB144/$AB$148</f>
        <v>0.3</v>
      </c>
      <c r="AH144" s="5">
        <f t="shared" ref="AH144:AH147" si="36">SUM(AC144:AG144)</f>
        <v>1.0881932532875929</v>
      </c>
      <c r="AI144" s="5">
        <f t="shared" ref="AI144:AI147" si="37">AH144/5</f>
        <v>0.21763865065751858</v>
      </c>
    </row>
    <row r="145" spans="1:35" x14ac:dyDescent="0.25">
      <c r="A145" s="11" t="s">
        <v>1</v>
      </c>
      <c r="B145" s="11"/>
      <c r="C145" s="1"/>
      <c r="D145" s="1"/>
      <c r="E145" s="1"/>
      <c r="F145" s="8"/>
      <c r="G145" s="8"/>
      <c r="H145" s="1"/>
      <c r="I145" s="1"/>
      <c r="J145" s="8" t="s">
        <v>11</v>
      </c>
      <c r="K145" s="1"/>
      <c r="L145" s="1"/>
      <c r="M145" s="1"/>
      <c r="N145" s="1"/>
      <c r="O145" s="1"/>
      <c r="P145" s="1"/>
      <c r="Q145" s="1"/>
      <c r="R145" s="1"/>
      <c r="S145" s="1"/>
      <c r="T145" s="11" t="s">
        <v>4</v>
      </c>
      <c r="U145" s="11"/>
      <c r="W145" s="1" t="s">
        <v>3</v>
      </c>
      <c r="X145" s="2">
        <v>1</v>
      </c>
      <c r="Y145" s="4">
        <v>3</v>
      </c>
      <c r="Z145" s="2">
        <v>1</v>
      </c>
      <c r="AA145" s="2">
        <v>2</v>
      </c>
      <c r="AB145" s="2">
        <v>2</v>
      </c>
      <c r="AC145" s="5">
        <f>X145/$X$148</f>
        <v>0.25</v>
      </c>
      <c r="AD145" s="5">
        <f>Y145/$Y$148</f>
        <v>0.51457975986277871</v>
      </c>
      <c r="AE145" s="5">
        <f>Z145/$Z$148</f>
        <v>0.30000000000000004</v>
      </c>
      <c r="AF145" s="5">
        <f>AA145/$AA$148</f>
        <v>0.26666666666666666</v>
      </c>
      <c r="AG145" s="5">
        <f t="shared" si="35"/>
        <v>0.2</v>
      </c>
      <c r="AH145" s="5">
        <f t="shared" si="36"/>
        <v>1.5312464265294452</v>
      </c>
      <c r="AI145" s="5">
        <f t="shared" si="37"/>
        <v>0.30624928530588902</v>
      </c>
    </row>
    <row r="146" spans="1:35" x14ac:dyDescent="0.25">
      <c r="A146" s="11" t="s">
        <v>1</v>
      </c>
      <c r="B146" s="11"/>
      <c r="C146" s="1"/>
      <c r="D146" s="1"/>
      <c r="E146" s="1"/>
      <c r="F146" s="1"/>
      <c r="G146" s="8"/>
      <c r="H146" s="1"/>
      <c r="I146" s="1"/>
      <c r="J146" s="8" t="s">
        <v>11</v>
      </c>
      <c r="K146" s="1"/>
      <c r="L146" s="1"/>
      <c r="M146" s="1"/>
      <c r="N146" s="1"/>
      <c r="O146" s="1"/>
      <c r="P146" s="1"/>
      <c r="Q146" s="1"/>
      <c r="R146" s="1"/>
      <c r="S146" s="1"/>
      <c r="T146" s="11" t="s">
        <v>5</v>
      </c>
      <c r="U146" s="11"/>
      <c r="W146" s="1" t="s">
        <v>4</v>
      </c>
      <c r="X146" s="4">
        <f>1/2</f>
        <v>0.5</v>
      </c>
      <c r="Y146" s="2">
        <f>1/2</f>
        <v>0.5</v>
      </c>
      <c r="Z146" s="4">
        <f>1/2</f>
        <v>0.5</v>
      </c>
      <c r="AA146" s="2">
        <v>1</v>
      </c>
      <c r="AB146" s="2">
        <v>2</v>
      </c>
      <c r="AC146" s="5">
        <f>X146/$X$148</f>
        <v>0.125</v>
      </c>
      <c r="AD146" s="5">
        <f>Y146/$Y$148</f>
        <v>8.5763293310463118E-2</v>
      </c>
      <c r="AE146" s="5">
        <f>Z146/$Z$148</f>
        <v>0.15000000000000002</v>
      </c>
      <c r="AF146" s="5">
        <f>AA146/$AA$148</f>
        <v>0.13333333333333333</v>
      </c>
      <c r="AG146" s="5">
        <f t="shared" si="35"/>
        <v>0.2</v>
      </c>
      <c r="AH146" s="5">
        <f t="shared" si="36"/>
        <v>0.69409662664379645</v>
      </c>
      <c r="AI146" s="5">
        <f t="shared" si="37"/>
        <v>0.13881932532875929</v>
      </c>
    </row>
    <row r="147" spans="1:35" x14ac:dyDescent="0.25">
      <c r="A147" s="11" t="s">
        <v>2</v>
      </c>
      <c r="B147" s="11"/>
      <c r="C147" s="1"/>
      <c r="D147" s="1"/>
      <c r="E147" s="1"/>
      <c r="F147" s="1"/>
      <c r="G147" s="1"/>
      <c r="H147" s="8"/>
      <c r="I147" s="1"/>
      <c r="J147" s="1"/>
      <c r="K147" s="1"/>
      <c r="L147" s="1"/>
      <c r="M147" s="8" t="s">
        <v>11</v>
      </c>
      <c r="N147" s="1"/>
      <c r="O147" s="1"/>
      <c r="P147" s="8"/>
      <c r="Q147" s="1"/>
      <c r="R147" s="1"/>
      <c r="S147" s="1"/>
      <c r="T147" s="11" t="s">
        <v>3</v>
      </c>
      <c r="U147" s="11"/>
      <c r="W147" s="1" t="s">
        <v>5</v>
      </c>
      <c r="X147" s="4">
        <f>1/2</f>
        <v>0.5</v>
      </c>
      <c r="Y147" s="4">
        <v>0.33</v>
      </c>
      <c r="Z147" s="4">
        <f>1/2</f>
        <v>0.5</v>
      </c>
      <c r="AA147" s="2">
        <f>1/2</f>
        <v>0.5</v>
      </c>
      <c r="AB147" s="2">
        <v>1</v>
      </c>
      <c r="AC147" s="5">
        <f>X147/$X$148</f>
        <v>0.125</v>
      </c>
      <c r="AD147" s="5">
        <f>Y147/$Y$148</f>
        <v>5.6603773584905662E-2</v>
      </c>
      <c r="AE147" s="5">
        <f>Z147/$Z$148</f>
        <v>0.15000000000000002</v>
      </c>
      <c r="AF147" s="5">
        <f>AA147/$AA$148</f>
        <v>6.6666666666666666E-2</v>
      </c>
      <c r="AG147" s="5">
        <f t="shared" si="35"/>
        <v>0.1</v>
      </c>
      <c r="AH147" s="5">
        <f t="shared" si="36"/>
        <v>0.4982704402515723</v>
      </c>
      <c r="AI147" s="5">
        <f t="shared" si="37"/>
        <v>9.9654088050314463E-2</v>
      </c>
    </row>
    <row r="148" spans="1:35" x14ac:dyDescent="0.25">
      <c r="A148" s="11" t="s">
        <v>2</v>
      </c>
      <c r="B148" s="11"/>
      <c r="C148" s="1"/>
      <c r="D148" s="1"/>
      <c r="E148" s="1"/>
      <c r="F148" s="1"/>
      <c r="G148" s="8"/>
      <c r="H148" s="1"/>
      <c r="I148" s="1"/>
      <c r="J148" s="8" t="s">
        <v>11</v>
      </c>
      <c r="K148" s="1"/>
      <c r="L148" s="8"/>
      <c r="M148" s="1"/>
      <c r="N148" s="8"/>
      <c r="O148" s="1"/>
      <c r="P148" s="1"/>
      <c r="Q148" s="1"/>
      <c r="R148" s="1"/>
      <c r="S148" s="1"/>
      <c r="T148" s="11" t="s">
        <v>4</v>
      </c>
      <c r="U148" s="11"/>
      <c r="X148" s="5">
        <f>SUM(X143:X147)</f>
        <v>4</v>
      </c>
      <c r="Y148" s="5">
        <f t="shared" ref="Y148:AB148" si="38">SUM(Y143:Y147)</f>
        <v>5.83</v>
      </c>
      <c r="Z148" s="5">
        <f t="shared" si="38"/>
        <v>3.333333333333333</v>
      </c>
      <c r="AA148" s="5">
        <f t="shared" si="38"/>
        <v>7.5</v>
      </c>
      <c r="AB148" s="5">
        <f t="shared" si="38"/>
        <v>10</v>
      </c>
      <c r="AI148" s="5">
        <f>SUM(AI143:AI147)</f>
        <v>1</v>
      </c>
    </row>
    <row r="149" spans="1:35" x14ac:dyDescent="0.25">
      <c r="A149" s="11" t="s">
        <v>2</v>
      </c>
      <c r="B149" s="11"/>
      <c r="C149" s="1"/>
      <c r="D149" s="1"/>
      <c r="E149" s="1"/>
      <c r="F149" s="8"/>
      <c r="G149" s="8"/>
      <c r="H149" s="1"/>
      <c r="I149" s="8" t="s">
        <v>11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1" t="s">
        <v>5</v>
      </c>
      <c r="U149" s="11"/>
    </row>
    <row r="150" spans="1:35" x14ac:dyDescent="0.25">
      <c r="A150" s="11" t="s">
        <v>3</v>
      </c>
      <c r="B150" s="11"/>
      <c r="C150" s="1"/>
      <c r="D150" s="1"/>
      <c r="E150" s="1"/>
      <c r="F150" s="1"/>
      <c r="G150" s="8"/>
      <c r="H150" s="8"/>
      <c r="I150" s="1"/>
      <c r="J150" s="8" t="s">
        <v>11</v>
      </c>
      <c r="K150" s="1"/>
      <c r="L150" s="1"/>
      <c r="M150" s="1"/>
      <c r="N150" s="1"/>
      <c r="O150" s="1"/>
      <c r="P150" s="1"/>
      <c r="Q150" s="1"/>
      <c r="R150" s="1"/>
      <c r="S150" s="1"/>
      <c r="T150" s="11" t="s">
        <v>4</v>
      </c>
      <c r="U150" s="11"/>
      <c r="X150" s="12" t="s">
        <v>12</v>
      </c>
      <c r="Y150" s="12"/>
      <c r="Z150" s="12"/>
    </row>
    <row r="151" spans="1:35" x14ac:dyDescent="0.25">
      <c r="A151" s="11" t="s">
        <v>3</v>
      </c>
      <c r="B151" s="11"/>
      <c r="C151" s="1"/>
      <c r="D151" s="1"/>
      <c r="E151" s="1"/>
      <c r="F151" s="1"/>
      <c r="G151" s="8"/>
      <c r="H151" s="1"/>
      <c r="I151" s="8"/>
      <c r="J151" s="8" t="s">
        <v>11</v>
      </c>
      <c r="K151" s="1"/>
      <c r="L151" s="1"/>
      <c r="M151" s="1"/>
      <c r="N151" s="1"/>
      <c r="O151" s="1"/>
      <c r="P151" s="1"/>
      <c r="Q151" s="1"/>
      <c r="R151" s="1"/>
      <c r="S151" s="1"/>
      <c r="T151" s="11" t="s">
        <v>5</v>
      </c>
      <c r="U151" s="11"/>
      <c r="X151" t="s">
        <v>13</v>
      </c>
      <c r="Y151">
        <f>(X148*AI143)+(Y148*AI144)+(Z148*AI145)+(AA148*AI146)+(AB148*AI147)</f>
        <v>5.277904707451877</v>
      </c>
    </row>
    <row r="152" spans="1:35" x14ac:dyDescent="0.25">
      <c r="A152" s="11" t="s">
        <v>4</v>
      </c>
      <c r="B152" s="11"/>
      <c r="C152" s="1"/>
      <c r="D152" s="1"/>
      <c r="E152" s="1"/>
      <c r="F152" s="1"/>
      <c r="G152" s="8"/>
      <c r="H152" s="8"/>
      <c r="I152" s="1"/>
      <c r="J152" s="8" t="s">
        <v>11</v>
      </c>
      <c r="K152" s="1"/>
      <c r="L152" s="1"/>
      <c r="M152" s="1"/>
      <c r="N152" s="1"/>
      <c r="O152" s="1"/>
      <c r="P152" s="1"/>
      <c r="Q152" s="1"/>
      <c r="R152" s="1"/>
      <c r="S152" s="1"/>
      <c r="T152" s="11" t="s">
        <v>5</v>
      </c>
      <c r="U152" s="11"/>
      <c r="X152" t="s">
        <v>14</v>
      </c>
      <c r="Y152">
        <f>(Y151-5)/(5-1)</f>
        <v>6.9476176862969252E-2</v>
      </c>
    </row>
    <row r="153" spans="1:35" x14ac:dyDescent="0.25">
      <c r="X153" t="s">
        <v>15</v>
      </c>
      <c r="Y153" s="5">
        <f>Y152/1.12</f>
        <v>6.2032300770508253E-2</v>
      </c>
    </row>
    <row r="160" spans="1:35" x14ac:dyDescent="0.25">
      <c r="A160" s="11" t="s">
        <v>9</v>
      </c>
      <c r="B160" s="11"/>
      <c r="W160" s="11" t="s">
        <v>10</v>
      </c>
      <c r="X160" s="11"/>
    </row>
    <row r="162" spans="1:35" x14ac:dyDescent="0.25">
      <c r="C162" s="7">
        <v>9</v>
      </c>
      <c r="D162" s="7">
        <v>8</v>
      </c>
      <c r="E162" s="7">
        <v>7</v>
      </c>
      <c r="F162" s="7">
        <v>6</v>
      </c>
      <c r="G162" s="7">
        <v>5</v>
      </c>
      <c r="H162" s="7">
        <v>4</v>
      </c>
      <c r="I162" s="7">
        <v>3</v>
      </c>
      <c r="J162" s="7">
        <v>2</v>
      </c>
      <c r="K162" s="7">
        <v>1</v>
      </c>
      <c r="L162" s="7">
        <v>2</v>
      </c>
      <c r="M162" s="7">
        <v>3</v>
      </c>
      <c r="N162" s="7">
        <v>4</v>
      </c>
      <c r="O162" s="7">
        <v>5</v>
      </c>
      <c r="P162" s="7">
        <v>6</v>
      </c>
      <c r="Q162" s="7">
        <v>7</v>
      </c>
      <c r="R162" s="7">
        <v>8</v>
      </c>
      <c r="S162" s="7">
        <v>9</v>
      </c>
      <c r="W162" s="1" t="s">
        <v>0</v>
      </c>
      <c r="X162" s="2" t="s">
        <v>1</v>
      </c>
      <c r="Y162" s="2" t="s">
        <v>2</v>
      </c>
      <c r="Z162" s="2" t="s">
        <v>3</v>
      </c>
      <c r="AA162" s="2" t="s">
        <v>4</v>
      </c>
      <c r="AB162" s="2" t="s">
        <v>5</v>
      </c>
      <c r="AC162" s="13" t="s">
        <v>6</v>
      </c>
      <c r="AD162" s="12"/>
      <c r="AE162" s="12"/>
      <c r="AF162" s="12"/>
      <c r="AG162" s="12"/>
      <c r="AH162" s="6" t="s">
        <v>7</v>
      </c>
      <c r="AI162" s="6" t="s">
        <v>8</v>
      </c>
    </row>
    <row r="163" spans="1:35" x14ac:dyDescent="0.25">
      <c r="A163" s="11" t="s">
        <v>1</v>
      </c>
      <c r="B163" s="11"/>
      <c r="C163" s="1"/>
      <c r="D163" s="1"/>
      <c r="E163" s="1"/>
      <c r="F163" s="1"/>
      <c r="G163" s="8"/>
      <c r="H163" s="1"/>
      <c r="I163" s="1"/>
      <c r="J163" s="1"/>
      <c r="K163" s="8" t="s">
        <v>11</v>
      </c>
      <c r="L163" s="1"/>
      <c r="M163" s="1"/>
      <c r="N163" s="1"/>
      <c r="O163" s="1"/>
      <c r="P163" s="1"/>
      <c r="Q163" s="1"/>
      <c r="R163" s="1"/>
      <c r="S163" s="1"/>
      <c r="T163" s="11" t="s">
        <v>2</v>
      </c>
      <c r="U163" s="11"/>
      <c r="W163" s="1" t="s">
        <v>1</v>
      </c>
      <c r="X163" s="2">
        <v>1</v>
      </c>
      <c r="Y163" s="4">
        <v>1</v>
      </c>
      <c r="Z163" s="4">
        <v>1</v>
      </c>
      <c r="AA163" s="2">
        <v>1</v>
      </c>
      <c r="AB163" s="2">
        <f>1/2</f>
        <v>0.5</v>
      </c>
      <c r="AC163" s="5">
        <f>X163/$X$168</f>
        <v>0.16666666666666666</v>
      </c>
      <c r="AD163" s="5">
        <f>Y163/$Y$168</f>
        <v>0.3</v>
      </c>
      <c r="AE163" s="5">
        <f>Z163/$Z$168</f>
        <v>0.15384615384615385</v>
      </c>
      <c r="AF163" s="5">
        <f>AA163/$AA$168</f>
        <v>0.18181818181818182</v>
      </c>
      <c r="AG163" s="5">
        <f>AB163/$AB$168</f>
        <v>6.6666666666666666E-2</v>
      </c>
      <c r="AH163" s="5">
        <f>SUM(AC163:AG163)</f>
        <v>0.86899766899766906</v>
      </c>
      <c r="AI163" s="5">
        <f>AH163/5</f>
        <v>0.17379953379953381</v>
      </c>
    </row>
    <row r="164" spans="1:35" x14ac:dyDescent="0.25">
      <c r="A164" s="11" t="s">
        <v>1</v>
      </c>
      <c r="B164" s="11"/>
      <c r="C164" s="1"/>
      <c r="D164" s="1"/>
      <c r="E164" s="1"/>
      <c r="F164" s="1"/>
      <c r="G164" s="1"/>
      <c r="H164" s="1"/>
      <c r="I164" s="1"/>
      <c r="J164" s="1"/>
      <c r="K164" s="8" t="s">
        <v>11</v>
      </c>
      <c r="L164" s="1"/>
      <c r="M164" s="1"/>
      <c r="N164" s="8"/>
      <c r="O164" s="1"/>
      <c r="P164" s="1"/>
      <c r="Q164" s="1"/>
      <c r="R164" s="1"/>
      <c r="S164" s="1"/>
      <c r="T164" s="11" t="s">
        <v>3</v>
      </c>
      <c r="U164" s="11"/>
      <c r="W164" s="1" t="s">
        <v>2</v>
      </c>
      <c r="X164" s="4">
        <v>1</v>
      </c>
      <c r="Y164" s="3">
        <v>1</v>
      </c>
      <c r="Z164" s="2">
        <v>2</v>
      </c>
      <c r="AA164" s="4">
        <v>2</v>
      </c>
      <c r="AB164" s="2">
        <v>3</v>
      </c>
      <c r="AC164" s="5">
        <f>X164/$X$168</f>
        <v>0.16666666666666666</v>
      </c>
      <c r="AD164" s="5">
        <f>Y164/$Y$168</f>
        <v>0.3</v>
      </c>
      <c r="AE164" s="5">
        <f>Z164/$Z$168</f>
        <v>0.30769230769230771</v>
      </c>
      <c r="AF164" s="5">
        <f>AA164/$AA$168</f>
        <v>0.36363636363636365</v>
      </c>
      <c r="AG164" s="5">
        <f t="shared" ref="AG164:AG167" si="39">AB164/$AB$168</f>
        <v>0.4</v>
      </c>
      <c r="AH164" s="5">
        <f t="shared" ref="AH164:AH167" si="40">SUM(AC164:AG164)</f>
        <v>1.5379953379953379</v>
      </c>
      <c r="AI164" s="5">
        <f t="shared" ref="AI164:AI167" si="41">AH164/5</f>
        <v>0.30759906759906758</v>
      </c>
    </row>
    <row r="165" spans="1:35" x14ac:dyDescent="0.25">
      <c r="A165" s="11" t="s">
        <v>1</v>
      </c>
      <c r="B165" s="11"/>
      <c r="C165" s="1"/>
      <c r="D165" s="1"/>
      <c r="E165" s="1"/>
      <c r="F165" s="8"/>
      <c r="G165" s="1"/>
      <c r="H165" s="1"/>
      <c r="I165" s="1"/>
      <c r="J165" s="1"/>
      <c r="K165" s="8" t="s">
        <v>11</v>
      </c>
      <c r="L165" s="1"/>
      <c r="M165" s="1"/>
      <c r="N165" s="1"/>
      <c r="O165" s="1"/>
      <c r="P165" s="1"/>
      <c r="Q165" s="1"/>
      <c r="R165" s="1"/>
      <c r="S165" s="1"/>
      <c r="T165" s="11" t="s">
        <v>4</v>
      </c>
      <c r="U165" s="11"/>
      <c r="W165" s="1" t="s">
        <v>3</v>
      </c>
      <c r="X165" s="2">
        <v>1</v>
      </c>
      <c r="Y165" s="4">
        <f>1/2</f>
        <v>0.5</v>
      </c>
      <c r="Z165" s="2">
        <v>1</v>
      </c>
      <c r="AA165" s="2">
        <f>1/2</f>
        <v>0.5</v>
      </c>
      <c r="AB165" s="2">
        <v>2</v>
      </c>
      <c r="AC165" s="5">
        <f>X165/$X$168</f>
        <v>0.16666666666666666</v>
      </c>
      <c r="AD165" s="5">
        <f>Y165/$Y$168</f>
        <v>0.15</v>
      </c>
      <c r="AE165" s="5">
        <f>Z165/$Z$168</f>
        <v>0.15384615384615385</v>
      </c>
      <c r="AF165" s="5">
        <f>AA165/$AA$168</f>
        <v>9.0909090909090912E-2</v>
      </c>
      <c r="AG165" s="5">
        <f t="shared" si="39"/>
        <v>0.26666666666666666</v>
      </c>
      <c r="AH165" s="5">
        <f t="shared" si="40"/>
        <v>0.82808857808857805</v>
      </c>
      <c r="AI165" s="5">
        <f t="shared" si="41"/>
        <v>0.1656177156177156</v>
      </c>
    </row>
    <row r="166" spans="1:35" x14ac:dyDescent="0.25">
      <c r="A166" s="11" t="s">
        <v>1</v>
      </c>
      <c r="B166" s="11"/>
      <c r="C166" s="1"/>
      <c r="D166" s="1"/>
      <c r="E166" s="1"/>
      <c r="F166" s="1"/>
      <c r="G166" s="8"/>
      <c r="H166" s="1"/>
      <c r="I166" s="1"/>
      <c r="J166" s="1"/>
      <c r="K166" s="1"/>
      <c r="L166" s="8" t="s">
        <v>11</v>
      </c>
      <c r="M166" s="1"/>
      <c r="N166" s="1"/>
      <c r="O166" s="8"/>
      <c r="P166" s="1"/>
      <c r="Q166" s="1"/>
      <c r="R166" s="1"/>
      <c r="S166" s="1"/>
      <c r="T166" s="11" t="s">
        <v>5</v>
      </c>
      <c r="U166" s="11"/>
      <c r="W166" s="1" t="s">
        <v>4</v>
      </c>
      <c r="X166" s="4">
        <v>1</v>
      </c>
      <c r="Y166" s="2">
        <f>1/2</f>
        <v>0.5</v>
      </c>
      <c r="Z166" s="4">
        <v>2</v>
      </c>
      <c r="AA166" s="2">
        <v>1</v>
      </c>
      <c r="AB166" s="2">
        <v>1</v>
      </c>
      <c r="AC166" s="5">
        <f>X166/$X$168</f>
        <v>0.16666666666666666</v>
      </c>
      <c r="AD166" s="5">
        <f>Y166/$Y$168</f>
        <v>0.15</v>
      </c>
      <c r="AE166" s="5">
        <f>Z166/$Z$168</f>
        <v>0.30769230769230771</v>
      </c>
      <c r="AF166" s="5">
        <f>AA166/$AA$168</f>
        <v>0.18181818181818182</v>
      </c>
      <c r="AG166" s="5">
        <f t="shared" si="39"/>
        <v>0.13333333333333333</v>
      </c>
      <c r="AH166" s="5">
        <f t="shared" si="40"/>
        <v>0.93951048951048954</v>
      </c>
      <c r="AI166" s="5">
        <f t="shared" si="41"/>
        <v>0.18790209790209791</v>
      </c>
    </row>
    <row r="167" spans="1:35" x14ac:dyDescent="0.25">
      <c r="A167" s="11" t="s">
        <v>2</v>
      </c>
      <c r="B167" s="11"/>
      <c r="C167" s="1"/>
      <c r="D167" s="1"/>
      <c r="E167" s="1"/>
      <c r="F167" s="1"/>
      <c r="G167" s="8"/>
      <c r="H167" s="8"/>
      <c r="I167" s="1"/>
      <c r="J167" s="8" t="s">
        <v>11</v>
      </c>
      <c r="K167" s="1"/>
      <c r="L167" s="1"/>
      <c r="M167" s="1"/>
      <c r="N167" s="1"/>
      <c r="O167" s="1"/>
      <c r="P167" s="1"/>
      <c r="Q167" s="1"/>
      <c r="R167" s="1"/>
      <c r="S167" s="1"/>
      <c r="T167" s="11" t="s">
        <v>3</v>
      </c>
      <c r="U167" s="11"/>
      <c r="W167" s="1" t="s">
        <v>5</v>
      </c>
      <c r="X167" s="4">
        <v>2</v>
      </c>
      <c r="Y167" s="4">
        <f>1/3</f>
        <v>0.33333333333333331</v>
      </c>
      <c r="Z167" s="4">
        <f>1/2</f>
        <v>0.5</v>
      </c>
      <c r="AA167" s="2">
        <v>1</v>
      </c>
      <c r="AB167" s="2">
        <v>1</v>
      </c>
      <c r="AC167" s="5">
        <f>X167/$X$168</f>
        <v>0.33333333333333331</v>
      </c>
      <c r="AD167" s="5">
        <f>Y167/$Y$168</f>
        <v>9.9999999999999992E-2</v>
      </c>
      <c r="AE167" s="5">
        <f>Z167/$Z$168</f>
        <v>7.6923076923076927E-2</v>
      </c>
      <c r="AF167" s="5">
        <f>AA167/$AA$168</f>
        <v>0.18181818181818182</v>
      </c>
      <c r="AG167" s="5">
        <f t="shared" si="39"/>
        <v>0.13333333333333333</v>
      </c>
      <c r="AH167" s="5">
        <f t="shared" si="40"/>
        <v>0.8254079254079254</v>
      </c>
      <c r="AI167" s="5">
        <f t="shared" si="41"/>
        <v>0.16508158508158507</v>
      </c>
    </row>
    <row r="168" spans="1:35" x14ac:dyDescent="0.25">
      <c r="A168" s="11" t="s">
        <v>2</v>
      </c>
      <c r="B168" s="11"/>
      <c r="C168" s="1"/>
      <c r="D168" s="1"/>
      <c r="E168" s="1"/>
      <c r="F168" s="1"/>
      <c r="G168" s="8"/>
      <c r="H168" s="1"/>
      <c r="I168" s="1"/>
      <c r="J168" s="8" t="s">
        <v>11</v>
      </c>
      <c r="K168" s="1"/>
      <c r="L168" s="1"/>
      <c r="M168" s="1"/>
      <c r="N168" s="8"/>
      <c r="O168" s="1"/>
      <c r="P168" s="1"/>
      <c r="Q168" s="1"/>
      <c r="R168" s="1"/>
      <c r="S168" s="1"/>
      <c r="T168" s="11" t="s">
        <v>4</v>
      </c>
      <c r="U168" s="11"/>
      <c r="X168" s="5">
        <f>SUM(X163:X167)</f>
        <v>6</v>
      </c>
      <c r="Y168" s="5">
        <f t="shared" ref="Y168:AB168" si="42">SUM(Y163:Y167)</f>
        <v>3.3333333333333335</v>
      </c>
      <c r="Z168" s="5">
        <f t="shared" si="42"/>
        <v>6.5</v>
      </c>
      <c r="AA168" s="5">
        <f t="shared" si="42"/>
        <v>5.5</v>
      </c>
      <c r="AB168" s="5">
        <f t="shared" si="42"/>
        <v>7.5</v>
      </c>
      <c r="AI168" s="5">
        <f>SUM(AI163:AI167)</f>
        <v>1</v>
      </c>
    </row>
    <row r="169" spans="1:35" x14ac:dyDescent="0.25">
      <c r="A169" s="11" t="s">
        <v>2</v>
      </c>
      <c r="B169" s="11"/>
      <c r="C169" s="1"/>
      <c r="D169" s="1"/>
      <c r="E169" s="1"/>
      <c r="F169" s="8"/>
      <c r="G169" s="8"/>
      <c r="H169" s="1"/>
      <c r="I169" s="8" t="s">
        <v>11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1" t="s">
        <v>5</v>
      </c>
      <c r="U169" s="11"/>
    </row>
    <row r="170" spans="1:35" x14ac:dyDescent="0.25">
      <c r="A170" s="11" t="s">
        <v>3</v>
      </c>
      <c r="B170" s="11"/>
      <c r="C170" s="1"/>
      <c r="D170" s="1"/>
      <c r="E170" s="1"/>
      <c r="F170" s="1"/>
      <c r="G170" s="1"/>
      <c r="H170" s="8"/>
      <c r="I170" s="1"/>
      <c r="J170" s="1"/>
      <c r="K170" s="1"/>
      <c r="L170" s="8" t="s">
        <v>11</v>
      </c>
      <c r="M170" s="1"/>
      <c r="N170" s="1"/>
      <c r="O170" s="8"/>
      <c r="P170" s="1"/>
      <c r="Q170" s="1"/>
      <c r="R170" s="1"/>
      <c r="S170" s="1"/>
      <c r="T170" s="11" t="s">
        <v>4</v>
      </c>
      <c r="U170" s="11"/>
      <c r="X170" s="12" t="s">
        <v>12</v>
      </c>
      <c r="Y170" s="12"/>
      <c r="Z170" s="12"/>
    </row>
    <row r="171" spans="1:35" x14ac:dyDescent="0.25">
      <c r="A171" s="11" t="s">
        <v>3</v>
      </c>
      <c r="B171" s="11"/>
      <c r="C171" s="1"/>
      <c r="D171" s="1"/>
      <c r="E171" s="1"/>
      <c r="F171" s="1"/>
      <c r="G171" s="8"/>
      <c r="H171" s="1"/>
      <c r="I171" s="8"/>
      <c r="J171" s="8" t="s">
        <v>11</v>
      </c>
      <c r="K171" s="1"/>
      <c r="L171" s="1"/>
      <c r="M171" s="1"/>
      <c r="N171" s="1"/>
      <c r="O171" s="1"/>
      <c r="P171" s="1"/>
      <c r="Q171" s="1"/>
      <c r="R171" s="1"/>
      <c r="S171" s="1"/>
      <c r="T171" s="11" t="s">
        <v>5</v>
      </c>
      <c r="U171" s="11"/>
      <c r="X171" t="s">
        <v>13</v>
      </c>
      <c r="Y171">
        <f>(X168*AI163)+(Y168*AI164)+(Z168*AI165)+(AA168*AI166)+(AB168*AI167)</f>
        <v>5.4162160062160059</v>
      </c>
    </row>
    <row r="172" spans="1:35" x14ac:dyDescent="0.25">
      <c r="A172" s="11" t="s">
        <v>4</v>
      </c>
      <c r="B172" s="11"/>
      <c r="C172" s="1"/>
      <c r="D172" s="1"/>
      <c r="E172" s="1"/>
      <c r="F172" s="1"/>
      <c r="G172" s="1"/>
      <c r="H172" s="8"/>
      <c r="I172" s="1"/>
      <c r="J172" s="1"/>
      <c r="K172" s="8" t="s">
        <v>11</v>
      </c>
      <c r="L172" s="1"/>
      <c r="M172" s="1"/>
      <c r="N172" s="8"/>
      <c r="O172" s="1"/>
      <c r="P172" s="1"/>
      <c r="Q172" s="1"/>
      <c r="R172" s="1"/>
      <c r="S172" s="1"/>
      <c r="T172" s="11" t="s">
        <v>5</v>
      </c>
      <c r="U172" s="11"/>
      <c r="X172" t="s">
        <v>14</v>
      </c>
      <c r="Y172">
        <f>(Y171-5)/(5-1)</f>
        <v>0.10405400155400146</v>
      </c>
    </row>
    <row r="173" spans="1:35" x14ac:dyDescent="0.25">
      <c r="X173" t="s">
        <v>15</v>
      </c>
      <c r="Y173" s="5">
        <f>Y172/1.12</f>
        <v>9.2905358530358445E-2</v>
      </c>
    </row>
    <row r="180" spans="1:35" x14ac:dyDescent="0.25">
      <c r="A180" s="11" t="s">
        <v>9</v>
      </c>
      <c r="B180" s="11"/>
      <c r="W180" s="11" t="s">
        <v>10</v>
      </c>
      <c r="X180" s="11"/>
    </row>
    <row r="182" spans="1:35" x14ac:dyDescent="0.25">
      <c r="C182" s="7">
        <v>9</v>
      </c>
      <c r="D182" s="7">
        <v>8</v>
      </c>
      <c r="E182" s="7">
        <v>7</v>
      </c>
      <c r="F182" s="7">
        <v>6</v>
      </c>
      <c r="G182" s="7">
        <v>5</v>
      </c>
      <c r="H182" s="7">
        <v>4</v>
      </c>
      <c r="I182" s="7">
        <v>3</v>
      </c>
      <c r="J182" s="7">
        <v>2</v>
      </c>
      <c r="K182" s="7">
        <v>1</v>
      </c>
      <c r="L182" s="7">
        <v>2</v>
      </c>
      <c r="M182" s="7">
        <v>3</v>
      </c>
      <c r="N182" s="7">
        <v>4</v>
      </c>
      <c r="O182" s="7">
        <v>5</v>
      </c>
      <c r="P182" s="7">
        <v>6</v>
      </c>
      <c r="Q182" s="7">
        <v>7</v>
      </c>
      <c r="R182" s="7">
        <v>8</v>
      </c>
      <c r="S182" s="7">
        <v>9</v>
      </c>
      <c r="W182" s="1" t="s">
        <v>0</v>
      </c>
      <c r="X182" s="2" t="s">
        <v>1</v>
      </c>
      <c r="Y182" s="2" t="s">
        <v>2</v>
      </c>
      <c r="Z182" s="2" t="s">
        <v>3</v>
      </c>
      <c r="AA182" s="2" t="s">
        <v>4</v>
      </c>
      <c r="AB182" s="2" t="s">
        <v>5</v>
      </c>
      <c r="AC182" s="13" t="s">
        <v>6</v>
      </c>
      <c r="AD182" s="12"/>
      <c r="AE182" s="12"/>
      <c r="AF182" s="12"/>
      <c r="AG182" s="12"/>
      <c r="AH182" s="6" t="s">
        <v>7</v>
      </c>
      <c r="AI182" s="6" t="s">
        <v>8</v>
      </c>
    </row>
    <row r="183" spans="1:35" x14ac:dyDescent="0.25">
      <c r="A183" s="11" t="s">
        <v>1</v>
      </c>
      <c r="B183" s="11"/>
      <c r="C183" s="1"/>
      <c r="D183" s="1"/>
      <c r="E183" s="1"/>
      <c r="F183" s="1"/>
      <c r="G183" s="8"/>
      <c r="H183" s="1"/>
      <c r="I183" s="1"/>
      <c r="J183" s="1"/>
      <c r="K183" s="1"/>
      <c r="L183" s="1"/>
      <c r="M183" s="8" t="s">
        <v>11</v>
      </c>
      <c r="N183" s="1"/>
      <c r="O183" s="1"/>
      <c r="P183" s="1"/>
      <c r="Q183" s="1"/>
      <c r="R183" s="1"/>
      <c r="S183" s="1"/>
      <c r="T183" s="11" t="s">
        <v>2</v>
      </c>
      <c r="U183" s="11"/>
      <c r="W183" s="1" t="s">
        <v>1</v>
      </c>
      <c r="X183" s="2">
        <v>1</v>
      </c>
      <c r="Y183" s="4">
        <f>1/3</f>
        <v>0.33333333333333331</v>
      </c>
      <c r="Z183" s="4">
        <f>1/2</f>
        <v>0.5</v>
      </c>
      <c r="AA183" s="2">
        <v>3</v>
      </c>
      <c r="AB183" s="4">
        <f>1/3</f>
        <v>0.33333333333333331</v>
      </c>
      <c r="AC183" s="5">
        <f>X183/$X$188</f>
        <v>0.10714285714285715</v>
      </c>
      <c r="AD183" s="5">
        <f>Y183/$Y$188</f>
        <v>0.13793103448275862</v>
      </c>
      <c r="AE183" s="5">
        <f>Z183/$Z$188</f>
        <v>9.0909090909090912E-2</v>
      </c>
      <c r="AF183" s="5">
        <f>AA183/$AA$188</f>
        <v>0.25</v>
      </c>
      <c r="AG183" s="5">
        <f>AB183/$AB$188</f>
        <v>5.7142857142857134E-2</v>
      </c>
      <c r="AH183" s="5">
        <f>SUM(AC183:AG183)</f>
        <v>0.64312583967756387</v>
      </c>
      <c r="AI183" s="5">
        <f>AH183/5</f>
        <v>0.12862516793551276</v>
      </c>
    </row>
    <row r="184" spans="1:35" x14ac:dyDescent="0.25">
      <c r="A184" s="11" t="s">
        <v>1</v>
      </c>
      <c r="B184" s="11"/>
      <c r="C184" s="1"/>
      <c r="D184" s="1"/>
      <c r="E184" s="1"/>
      <c r="F184" s="1"/>
      <c r="G184" s="1"/>
      <c r="H184" s="1"/>
      <c r="I184" s="1"/>
      <c r="J184" s="1"/>
      <c r="K184" s="1"/>
      <c r="L184" s="8" t="s">
        <v>11</v>
      </c>
      <c r="M184" s="8"/>
      <c r="N184" s="8"/>
      <c r="O184" s="1"/>
      <c r="P184" s="1"/>
      <c r="Q184" s="1"/>
      <c r="R184" s="1"/>
      <c r="S184" s="1"/>
      <c r="T184" s="11" t="s">
        <v>3</v>
      </c>
      <c r="U184" s="11"/>
      <c r="W184" s="1" t="s">
        <v>2</v>
      </c>
      <c r="X184" s="4">
        <v>3</v>
      </c>
      <c r="Y184" s="3">
        <v>1</v>
      </c>
      <c r="Z184" s="2">
        <v>3</v>
      </c>
      <c r="AA184" s="4">
        <v>4</v>
      </c>
      <c r="AB184" s="2">
        <v>2</v>
      </c>
      <c r="AC184" s="5">
        <f>X184/$X$188</f>
        <v>0.32142857142857145</v>
      </c>
      <c r="AD184" s="5">
        <f>Y184/$Y$188</f>
        <v>0.41379310344827591</v>
      </c>
      <c r="AE184" s="5">
        <f>Z184/$Z$188</f>
        <v>0.54545454545454541</v>
      </c>
      <c r="AF184" s="5">
        <f>AA184/$AA$188</f>
        <v>0.33333333333333331</v>
      </c>
      <c r="AG184" s="5">
        <f t="shared" ref="AG184:AG187" si="43">AB184/$AB$188</f>
        <v>0.3428571428571428</v>
      </c>
      <c r="AH184" s="5">
        <f t="shared" ref="AH184:AH187" si="44">SUM(AC184:AG184)</f>
        <v>1.9568666965218688</v>
      </c>
      <c r="AI184" s="5">
        <f t="shared" ref="AI184:AI187" si="45">AH184/5</f>
        <v>0.39137333930437379</v>
      </c>
    </row>
    <row r="185" spans="1:35" x14ac:dyDescent="0.25">
      <c r="A185" s="11" t="s">
        <v>1</v>
      </c>
      <c r="B185" s="11"/>
      <c r="C185" s="1"/>
      <c r="D185" s="1"/>
      <c r="E185" s="1"/>
      <c r="F185" s="8"/>
      <c r="G185" s="1"/>
      <c r="H185" s="1"/>
      <c r="I185" s="8" t="s">
        <v>11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1" t="s">
        <v>4</v>
      </c>
      <c r="U185" s="11"/>
      <c r="W185" s="1" t="s">
        <v>3</v>
      </c>
      <c r="X185" s="2">
        <v>2</v>
      </c>
      <c r="Y185" s="4">
        <f>1/3</f>
        <v>0.33333333333333331</v>
      </c>
      <c r="Z185" s="2">
        <v>1</v>
      </c>
      <c r="AA185" s="2">
        <v>2</v>
      </c>
      <c r="AB185" s="2">
        <v>2</v>
      </c>
      <c r="AC185" s="5">
        <f>X185/$X$188</f>
        <v>0.2142857142857143</v>
      </c>
      <c r="AD185" s="5">
        <f>Y185/$Y$188</f>
        <v>0.13793103448275862</v>
      </c>
      <c r="AE185" s="5">
        <f>Z185/$Z$188</f>
        <v>0.18181818181818182</v>
      </c>
      <c r="AF185" s="5">
        <f>AA185/$AA$188</f>
        <v>0.16666666666666666</v>
      </c>
      <c r="AG185" s="5">
        <f t="shared" si="43"/>
        <v>0.3428571428571428</v>
      </c>
      <c r="AH185" s="5">
        <f t="shared" si="44"/>
        <v>1.0435587401104642</v>
      </c>
      <c r="AI185" s="5">
        <f t="shared" si="45"/>
        <v>0.20871174802209286</v>
      </c>
    </row>
    <row r="186" spans="1:35" x14ac:dyDescent="0.25">
      <c r="A186" s="11" t="s">
        <v>1</v>
      </c>
      <c r="B186" s="11"/>
      <c r="C186" s="1"/>
      <c r="D186" s="1"/>
      <c r="E186" s="1"/>
      <c r="F186" s="1"/>
      <c r="G186" s="8"/>
      <c r="H186" s="1"/>
      <c r="I186" s="1"/>
      <c r="J186" s="1"/>
      <c r="K186" s="1"/>
      <c r="L186" s="1"/>
      <c r="M186" s="8" t="s">
        <v>11</v>
      </c>
      <c r="N186" s="1"/>
      <c r="O186" s="1"/>
      <c r="P186" s="1"/>
      <c r="Q186" s="1"/>
      <c r="R186" s="1"/>
      <c r="S186" s="1"/>
      <c r="T186" s="11" t="s">
        <v>5</v>
      </c>
      <c r="U186" s="11"/>
      <c r="W186" s="1" t="s">
        <v>4</v>
      </c>
      <c r="X186" s="4">
        <f>1/3</f>
        <v>0.33333333333333331</v>
      </c>
      <c r="Y186" s="2">
        <f>1/4</f>
        <v>0.25</v>
      </c>
      <c r="Z186" s="4">
        <f>1/2</f>
        <v>0.5</v>
      </c>
      <c r="AA186" s="2">
        <v>1</v>
      </c>
      <c r="AB186" s="2">
        <f>1/2</f>
        <v>0.5</v>
      </c>
      <c r="AC186" s="5">
        <f>X186/$X$188</f>
        <v>3.5714285714285719E-2</v>
      </c>
      <c r="AD186" s="5">
        <f>Y186/$Y$188</f>
        <v>0.10344827586206898</v>
      </c>
      <c r="AE186" s="5">
        <f>Z186/$Z$188</f>
        <v>9.0909090909090912E-2</v>
      </c>
      <c r="AF186" s="5">
        <f>AA186/$AA$188</f>
        <v>8.3333333333333329E-2</v>
      </c>
      <c r="AG186" s="5">
        <f t="shared" si="43"/>
        <v>8.5714285714285701E-2</v>
      </c>
      <c r="AH186" s="5">
        <f t="shared" si="44"/>
        <v>0.39911927153306465</v>
      </c>
      <c r="AI186" s="5">
        <f t="shared" si="45"/>
        <v>7.9823854306612929E-2</v>
      </c>
    </row>
    <row r="187" spans="1:35" x14ac:dyDescent="0.25">
      <c r="A187" s="11" t="s">
        <v>2</v>
      </c>
      <c r="B187" s="11"/>
      <c r="C187" s="1"/>
      <c r="D187" s="1"/>
      <c r="E187" s="1"/>
      <c r="F187" s="1"/>
      <c r="G187" s="1"/>
      <c r="H187" s="8"/>
      <c r="I187" s="8" t="s">
        <v>11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1" t="s">
        <v>3</v>
      </c>
      <c r="U187" s="11"/>
      <c r="W187" s="1" t="s">
        <v>5</v>
      </c>
      <c r="X187" s="4">
        <v>3</v>
      </c>
      <c r="Y187" s="4">
        <f>1/2</f>
        <v>0.5</v>
      </c>
      <c r="Z187" s="4">
        <f>1/2</f>
        <v>0.5</v>
      </c>
      <c r="AA187" s="2">
        <v>2</v>
      </c>
      <c r="AB187" s="2">
        <v>1</v>
      </c>
      <c r="AC187" s="5">
        <f>X187/$X$188</f>
        <v>0.32142857142857145</v>
      </c>
      <c r="AD187" s="5">
        <f>Y187/$Y$188</f>
        <v>0.20689655172413796</v>
      </c>
      <c r="AE187" s="5">
        <f>Z187/$Z$188</f>
        <v>9.0909090909090912E-2</v>
      </c>
      <c r="AF187" s="5">
        <f>AA187/$AA$188</f>
        <v>0.16666666666666666</v>
      </c>
      <c r="AG187" s="5">
        <f t="shared" si="43"/>
        <v>0.1714285714285714</v>
      </c>
      <c r="AH187" s="5">
        <f t="shared" si="44"/>
        <v>0.95732945215703835</v>
      </c>
      <c r="AI187" s="5">
        <f t="shared" si="45"/>
        <v>0.19146589043140766</v>
      </c>
    </row>
    <row r="188" spans="1:35" x14ac:dyDescent="0.25">
      <c r="A188" s="11" t="s">
        <v>2</v>
      </c>
      <c r="B188" s="11"/>
      <c r="C188" s="1"/>
      <c r="D188" s="1"/>
      <c r="E188" s="1"/>
      <c r="F188" s="1"/>
      <c r="G188" s="1"/>
      <c r="H188" s="8" t="s">
        <v>11</v>
      </c>
      <c r="I188" s="1"/>
      <c r="J188" s="1"/>
      <c r="K188" s="1"/>
      <c r="L188" s="1"/>
      <c r="M188" s="1"/>
      <c r="N188" s="8"/>
      <c r="O188" s="1"/>
      <c r="P188" s="1"/>
      <c r="Q188" s="1"/>
      <c r="R188" s="1"/>
      <c r="S188" s="1"/>
      <c r="T188" s="11" t="s">
        <v>4</v>
      </c>
      <c r="U188" s="11"/>
      <c r="X188" s="5">
        <f>SUM(X183:X187)</f>
        <v>9.3333333333333321</v>
      </c>
      <c r="Y188" s="5">
        <f t="shared" ref="Y188:AB188" si="46">SUM(Y183:Y187)</f>
        <v>2.4166666666666665</v>
      </c>
      <c r="Z188" s="5">
        <f t="shared" si="46"/>
        <v>5.5</v>
      </c>
      <c r="AA188" s="5">
        <f t="shared" si="46"/>
        <v>12</v>
      </c>
      <c r="AB188" s="5">
        <f t="shared" si="46"/>
        <v>5.8333333333333339</v>
      </c>
      <c r="AI188" s="5">
        <f>SUM(AI183:AI187)</f>
        <v>1</v>
      </c>
    </row>
    <row r="189" spans="1:35" x14ac:dyDescent="0.25">
      <c r="A189" s="11" t="s">
        <v>2</v>
      </c>
      <c r="B189" s="11"/>
      <c r="C189" s="1"/>
      <c r="D189" s="1"/>
      <c r="E189" s="1"/>
      <c r="F189" s="1"/>
      <c r="G189" s="8"/>
      <c r="H189" s="1"/>
      <c r="I189" s="1"/>
      <c r="J189" s="8" t="s">
        <v>11</v>
      </c>
      <c r="K189" s="1"/>
      <c r="L189" s="1"/>
      <c r="M189" s="1"/>
      <c r="N189" s="1"/>
      <c r="O189" s="1"/>
      <c r="P189" s="1"/>
      <c r="Q189" s="1"/>
      <c r="R189" s="1"/>
      <c r="S189" s="1"/>
      <c r="T189" s="11" t="s">
        <v>5</v>
      </c>
      <c r="U189" s="11"/>
    </row>
    <row r="190" spans="1:35" x14ac:dyDescent="0.25">
      <c r="A190" s="11" t="s">
        <v>3</v>
      </c>
      <c r="B190" s="11"/>
      <c r="C190" s="1"/>
      <c r="D190" s="1"/>
      <c r="E190" s="1"/>
      <c r="F190" s="1"/>
      <c r="G190" s="1"/>
      <c r="H190" s="8"/>
      <c r="I190" s="1"/>
      <c r="J190" s="8" t="s">
        <v>11</v>
      </c>
      <c r="K190" s="1"/>
      <c r="L190" s="1"/>
      <c r="M190" s="1"/>
      <c r="N190" s="1"/>
      <c r="O190" s="1"/>
      <c r="P190" s="1"/>
      <c r="Q190" s="1"/>
      <c r="R190" s="1"/>
      <c r="S190" s="1"/>
      <c r="T190" s="11" t="s">
        <v>4</v>
      </c>
      <c r="U190" s="11"/>
      <c r="X190" s="12" t="s">
        <v>12</v>
      </c>
      <c r="Y190" s="12"/>
      <c r="Z190" s="12"/>
    </row>
    <row r="191" spans="1:35" x14ac:dyDescent="0.25">
      <c r="A191" s="11" t="s">
        <v>3</v>
      </c>
      <c r="B191" s="11"/>
      <c r="C191" s="1"/>
      <c r="D191" s="1"/>
      <c r="E191" s="1"/>
      <c r="F191" s="1"/>
      <c r="G191" s="1"/>
      <c r="H191" s="1"/>
      <c r="I191" s="8"/>
      <c r="J191" s="8" t="s">
        <v>11</v>
      </c>
      <c r="K191" s="1"/>
      <c r="L191" s="1"/>
      <c r="M191" s="1"/>
      <c r="N191" s="1"/>
      <c r="O191" s="1"/>
      <c r="P191" s="1"/>
      <c r="Q191" s="1"/>
      <c r="R191" s="1"/>
      <c r="S191" s="1"/>
      <c r="T191" s="11" t="s">
        <v>5</v>
      </c>
      <c r="U191" s="11"/>
      <c r="X191" t="s">
        <v>13</v>
      </c>
      <c r="Y191">
        <f>(X188*AI183)+(Y188*AI184)+(Z188*AI185)+(AA188*AI186)+(AB188*AI187)</f>
        <v>5.3690056973677667</v>
      </c>
    </row>
    <row r="192" spans="1:35" x14ac:dyDescent="0.25">
      <c r="A192" s="11" t="s">
        <v>4</v>
      </c>
      <c r="B192" s="11"/>
      <c r="C192" s="1"/>
      <c r="D192" s="1"/>
      <c r="E192" s="1"/>
      <c r="F192" s="1"/>
      <c r="G192" s="1"/>
      <c r="H192" s="8"/>
      <c r="I192" s="1"/>
      <c r="J192" s="1"/>
      <c r="K192" s="1"/>
      <c r="L192" s="8" t="s">
        <v>11</v>
      </c>
      <c r="M192" s="1"/>
      <c r="N192" s="1"/>
      <c r="O192" s="1"/>
      <c r="P192" s="1"/>
      <c r="Q192" s="1"/>
      <c r="R192" s="1"/>
      <c r="S192" s="1"/>
      <c r="T192" s="11" t="s">
        <v>5</v>
      </c>
      <c r="U192" s="11"/>
      <c r="X192" t="s">
        <v>14</v>
      </c>
      <c r="Y192">
        <f>(Y191-5)/(5-1)</f>
        <v>9.2251424341941668E-2</v>
      </c>
    </row>
    <row r="193" spans="1:35" x14ac:dyDescent="0.25">
      <c r="X193" t="s">
        <v>15</v>
      </c>
      <c r="Y193" s="5">
        <f>Y192/1.12</f>
        <v>8.2367343162447912E-2</v>
      </c>
    </row>
    <row r="200" spans="1:35" x14ac:dyDescent="0.25">
      <c r="A200" s="11" t="s">
        <v>9</v>
      </c>
      <c r="B200" s="11"/>
      <c r="W200" s="11" t="s">
        <v>10</v>
      </c>
      <c r="X200" s="11"/>
    </row>
    <row r="202" spans="1:35" x14ac:dyDescent="0.25">
      <c r="C202" s="7">
        <v>9</v>
      </c>
      <c r="D202" s="7">
        <v>8</v>
      </c>
      <c r="E202" s="7">
        <v>7</v>
      </c>
      <c r="F202" s="7">
        <v>6</v>
      </c>
      <c r="G202" s="7">
        <v>5</v>
      </c>
      <c r="H202" s="7">
        <v>4</v>
      </c>
      <c r="I202" s="7">
        <v>3</v>
      </c>
      <c r="J202" s="7">
        <v>2</v>
      </c>
      <c r="K202" s="7">
        <v>1</v>
      </c>
      <c r="L202" s="7">
        <v>2</v>
      </c>
      <c r="M202" s="7">
        <v>3</v>
      </c>
      <c r="N202" s="7">
        <v>4</v>
      </c>
      <c r="O202" s="7">
        <v>5</v>
      </c>
      <c r="P202" s="7">
        <v>6</v>
      </c>
      <c r="Q202" s="7">
        <v>7</v>
      </c>
      <c r="R202" s="7">
        <v>8</v>
      </c>
      <c r="S202" s="7">
        <v>9</v>
      </c>
      <c r="W202" s="1" t="s">
        <v>0</v>
      </c>
      <c r="X202" s="2" t="s">
        <v>1</v>
      </c>
      <c r="Y202" s="2" t="s">
        <v>2</v>
      </c>
      <c r="Z202" s="2" t="s">
        <v>3</v>
      </c>
      <c r="AA202" s="2" t="s">
        <v>4</v>
      </c>
      <c r="AB202" s="2" t="s">
        <v>5</v>
      </c>
      <c r="AC202" s="13" t="s">
        <v>6</v>
      </c>
      <c r="AD202" s="12"/>
      <c r="AE202" s="12"/>
      <c r="AF202" s="12"/>
      <c r="AG202" s="12"/>
      <c r="AH202" s="6" t="s">
        <v>7</v>
      </c>
      <c r="AI202" s="6" t="s">
        <v>8</v>
      </c>
    </row>
    <row r="203" spans="1:35" x14ac:dyDescent="0.25">
      <c r="A203" s="11" t="s">
        <v>1</v>
      </c>
      <c r="B203" s="11"/>
      <c r="C203" s="1"/>
      <c r="D203" s="1"/>
      <c r="E203" s="1"/>
      <c r="F203" s="1"/>
      <c r="G203" s="8"/>
      <c r="H203" s="1"/>
      <c r="I203" s="1"/>
      <c r="J203" s="1"/>
      <c r="K203" s="1"/>
      <c r="L203" s="8" t="s">
        <v>11</v>
      </c>
      <c r="M203" s="1"/>
      <c r="N203" s="1"/>
      <c r="O203" s="1"/>
      <c r="P203" s="1"/>
      <c r="Q203" s="1"/>
      <c r="R203" s="1"/>
      <c r="S203" s="1"/>
      <c r="T203" s="11" t="s">
        <v>2</v>
      </c>
      <c r="U203" s="11"/>
      <c r="W203" s="1" t="s">
        <v>1</v>
      </c>
      <c r="X203" s="2">
        <v>1</v>
      </c>
      <c r="Y203" s="4">
        <f>1/2</f>
        <v>0.5</v>
      </c>
      <c r="Z203" s="4">
        <f>1/2</f>
        <v>0.5</v>
      </c>
      <c r="AA203" s="2">
        <v>2</v>
      </c>
      <c r="AB203" s="4">
        <f>1/2</f>
        <v>0.5</v>
      </c>
      <c r="AC203" s="5">
        <f>X203/$X$208</f>
        <v>0.13333333333333333</v>
      </c>
      <c r="AD203" s="5">
        <f>Y203/$Y$208</f>
        <v>0.17667844522968199</v>
      </c>
      <c r="AE203" s="5">
        <f>Z203/$Z$208</f>
        <v>0.11538461538461536</v>
      </c>
      <c r="AF203" s="5">
        <f>AA203/$AA$208</f>
        <v>0.16666666666666666</v>
      </c>
      <c r="AG203" s="5">
        <f>AB203/$AB$208</f>
        <v>8.5714285714285715E-2</v>
      </c>
      <c r="AH203" s="5">
        <f>SUM(AC203:AG203)</f>
        <v>0.67777734632858311</v>
      </c>
      <c r="AI203" s="5">
        <f>AH203/5</f>
        <v>0.13555546926571663</v>
      </c>
    </row>
    <row r="204" spans="1:35" x14ac:dyDescent="0.25">
      <c r="A204" s="11" t="s">
        <v>1</v>
      </c>
      <c r="B204" s="11"/>
      <c r="C204" s="1"/>
      <c r="D204" s="1"/>
      <c r="E204" s="1"/>
      <c r="F204" s="1"/>
      <c r="G204" s="1"/>
      <c r="H204" s="1"/>
      <c r="I204" s="1"/>
      <c r="J204" s="1"/>
      <c r="K204" s="1"/>
      <c r="L204" s="8" t="s">
        <v>11</v>
      </c>
      <c r="M204" s="1"/>
      <c r="N204" s="8"/>
      <c r="O204" s="1"/>
      <c r="P204" s="1"/>
      <c r="Q204" s="1"/>
      <c r="R204" s="1"/>
      <c r="S204" s="1"/>
      <c r="T204" s="11" t="s">
        <v>3</v>
      </c>
      <c r="U204" s="11"/>
      <c r="W204" s="1" t="s">
        <v>2</v>
      </c>
      <c r="X204" s="4">
        <v>2</v>
      </c>
      <c r="Y204" s="3">
        <v>1</v>
      </c>
      <c r="Z204" s="2">
        <v>2</v>
      </c>
      <c r="AA204" s="4">
        <v>3</v>
      </c>
      <c r="AB204" s="2">
        <v>2</v>
      </c>
      <c r="AC204" s="5">
        <f>X204/$X$208</f>
        <v>0.26666666666666666</v>
      </c>
      <c r="AD204" s="5">
        <f>Y204/$Y$208</f>
        <v>0.35335689045936397</v>
      </c>
      <c r="AE204" s="5">
        <f>Z204/$Z$208</f>
        <v>0.46153846153846145</v>
      </c>
      <c r="AF204" s="5">
        <f>AA204/$AA$208</f>
        <v>0.25</v>
      </c>
      <c r="AG204" s="5">
        <f t="shared" ref="AG204:AG207" si="47">AB204/$AB$208</f>
        <v>0.34285714285714286</v>
      </c>
      <c r="AH204" s="5">
        <f t="shared" ref="AH204:AH207" si="48">SUM(AC204:AG204)</f>
        <v>1.6744191615216351</v>
      </c>
      <c r="AI204" s="5">
        <f t="shared" ref="AI204:AI207" si="49">AH204/5</f>
        <v>0.334883832304327</v>
      </c>
    </row>
    <row r="205" spans="1:35" x14ac:dyDescent="0.25">
      <c r="A205" s="11" t="s">
        <v>1</v>
      </c>
      <c r="B205" s="11"/>
      <c r="C205" s="1"/>
      <c r="D205" s="1"/>
      <c r="E205" s="1"/>
      <c r="F205" s="8"/>
      <c r="G205" s="1"/>
      <c r="H205" s="1"/>
      <c r="I205" s="1"/>
      <c r="J205" s="8" t="s">
        <v>11</v>
      </c>
      <c r="K205" s="1"/>
      <c r="L205" s="1"/>
      <c r="M205" s="1"/>
      <c r="N205" s="1"/>
      <c r="O205" s="1"/>
      <c r="P205" s="1"/>
      <c r="Q205" s="1"/>
      <c r="R205" s="1"/>
      <c r="S205" s="1"/>
      <c r="T205" s="11" t="s">
        <v>4</v>
      </c>
      <c r="U205" s="11"/>
      <c r="W205" s="1" t="s">
        <v>3</v>
      </c>
      <c r="X205" s="2">
        <v>2</v>
      </c>
      <c r="Y205" s="4">
        <f>1/2</f>
        <v>0.5</v>
      </c>
      <c r="Z205" s="2">
        <v>1</v>
      </c>
      <c r="AA205" s="2">
        <v>3</v>
      </c>
      <c r="AB205" s="2">
        <v>2</v>
      </c>
      <c r="AC205" s="5">
        <f>X205/$X$208</f>
        <v>0.26666666666666666</v>
      </c>
      <c r="AD205" s="5">
        <f>Y205/$Y$208</f>
        <v>0.17667844522968199</v>
      </c>
      <c r="AE205" s="5">
        <f>Z205/$Z$208</f>
        <v>0.23076923076923073</v>
      </c>
      <c r="AF205" s="5">
        <f>AA205/$AA$208</f>
        <v>0.25</v>
      </c>
      <c r="AG205" s="5">
        <f t="shared" si="47"/>
        <v>0.34285714285714286</v>
      </c>
      <c r="AH205" s="5">
        <f t="shared" si="48"/>
        <v>1.2669714855227223</v>
      </c>
      <c r="AI205" s="5">
        <f t="shared" si="49"/>
        <v>0.25339429710454447</v>
      </c>
    </row>
    <row r="206" spans="1:35" x14ac:dyDescent="0.25">
      <c r="A206" s="11" t="s">
        <v>1</v>
      </c>
      <c r="B206" s="11"/>
      <c r="C206" s="1"/>
      <c r="D206" s="1"/>
      <c r="E206" s="1"/>
      <c r="F206" s="1"/>
      <c r="G206" s="8"/>
      <c r="H206" s="1"/>
      <c r="I206" s="1"/>
      <c r="J206" s="1"/>
      <c r="K206" s="1"/>
      <c r="L206" s="8" t="s">
        <v>11</v>
      </c>
      <c r="M206" s="1"/>
      <c r="N206" s="1"/>
      <c r="O206" s="1"/>
      <c r="P206" s="1"/>
      <c r="Q206" s="1"/>
      <c r="R206" s="1"/>
      <c r="S206" s="1"/>
      <c r="T206" s="11" t="s">
        <v>5</v>
      </c>
      <c r="U206" s="11"/>
      <c r="W206" s="1" t="s">
        <v>4</v>
      </c>
      <c r="X206" s="4">
        <f>1/2</f>
        <v>0.5</v>
      </c>
      <c r="Y206" s="4">
        <v>0.33</v>
      </c>
      <c r="Z206" s="4">
        <f>1/3</f>
        <v>0.33333333333333331</v>
      </c>
      <c r="AA206" s="2">
        <v>1</v>
      </c>
      <c r="AB206" s="4">
        <f>1/3</f>
        <v>0.33333333333333331</v>
      </c>
      <c r="AC206" s="5">
        <f>X206/$X$208</f>
        <v>6.6666666666666666E-2</v>
      </c>
      <c r="AD206" s="5">
        <f>Y206/$Y$208</f>
        <v>0.1166077738515901</v>
      </c>
      <c r="AE206" s="5">
        <f>Z206/$Z$208</f>
        <v>7.6923076923076913E-2</v>
      </c>
      <c r="AF206" s="5">
        <f>AA206/$AA$208</f>
        <v>8.3333333333333329E-2</v>
      </c>
      <c r="AG206" s="5">
        <f t="shared" si="47"/>
        <v>5.7142857142857141E-2</v>
      </c>
      <c r="AH206" s="5">
        <f t="shared" si="48"/>
        <v>0.40067370791752416</v>
      </c>
      <c r="AI206" s="5">
        <f t="shared" si="49"/>
        <v>8.0134741583504837E-2</v>
      </c>
    </row>
    <row r="207" spans="1:35" x14ac:dyDescent="0.25">
      <c r="A207" s="11" t="s">
        <v>2</v>
      </c>
      <c r="B207" s="11"/>
      <c r="C207" s="1"/>
      <c r="D207" s="1"/>
      <c r="E207" s="1"/>
      <c r="F207" s="1"/>
      <c r="G207" s="1"/>
      <c r="H207" s="8"/>
      <c r="I207" s="1"/>
      <c r="J207" s="8" t="s">
        <v>11</v>
      </c>
      <c r="K207" s="1"/>
      <c r="L207" s="1"/>
      <c r="M207" s="1"/>
      <c r="N207" s="1"/>
      <c r="O207" s="1"/>
      <c r="P207" s="1"/>
      <c r="Q207" s="1"/>
      <c r="R207" s="1"/>
      <c r="S207" s="1"/>
      <c r="T207" s="11" t="s">
        <v>3</v>
      </c>
      <c r="U207" s="11"/>
      <c r="W207" s="1" t="s">
        <v>5</v>
      </c>
      <c r="X207" s="4">
        <v>2</v>
      </c>
      <c r="Y207" s="4">
        <f>1/2</f>
        <v>0.5</v>
      </c>
      <c r="Z207" s="4">
        <f>1/2</f>
        <v>0.5</v>
      </c>
      <c r="AA207" s="2">
        <v>3</v>
      </c>
      <c r="AB207" s="2">
        <v>1</v>
      </c>
      <c r="AC207" s="5">
        <f>X207/$X$208</f>
        <v>0.26666666666666666</v>
      </c>
      <c r="AD207" s="5">
        <f>Y207/$Y$208</f>
        <v>0.17667844522968199</v>
      </c>
      <c r="AE207" s="5">
        <f>Z207/$Z$208</f>
        <v>0.11538461538461536</v>
      </c>
      <c r="AF207" s="5">
        <f>AA207/$AA$208</f>
        <v>0.25</v>
      </c>
      <c r="AG207" s="5">
        <f t="shared" si="47"/>
        <v>0.17142857142857143</v>
      </c>
      <c r="AH207" s="5">
        <f t="shared" si="48"/>
        <v>0.98015829870953541</v>
      </c>
      <c r="AI207" s="5">
        <f t="shared" si="49"/>
        <v>0.19603165974190709</v>
      </c>
    </row>
    <row r="208" spans="1:35" x14ac:dyDescent="0.25">
      <c r="A208" s="11" t="s">
        <v>2</v>
      </c>
      <c r="B208" s="11"/>
      <c r="C208" s="1"/>
      <c r="D208" s="1"/>
      <c r="E208" s="1"/>
      <c r="F208" s="1"/>
      <c r="G208" s="1"/>
      <c r="H208" s="1"/>
      <c r="I208" s="8" t="s">
        <v>11</v>
      </c>
      <c r="J208" s="1"/>
      <c r="K208" s="1"/>
      <c r="L208" s="1"/>
      <c r="M208" s="1"/>
      <c r="N208" s="8"/>
      <c r="O208" s="1"/>
      <c r="P208" s="1"/>
      <c r="Q208" s="1"/>
      <c r="R208" s="1"/>
      <c r="S208" s="1"/>
      <c r="T208" s="11" t="s">
        <v>4</v>
      </c>
      <c r="U208" s="11"/>
      <c r="X208" s="5">
        <f>SUM(X203:X207)</f>
        <v>7.5</v>
      </c>
      <c r="Y208" s="5">
        <f t="shared" ref="Y208:AB208" si="50">SUM(Y203:Y207)</f>
        <v>2.83</v>
      </c>
      <c r="Z208" s="5">
        <f t="shared" si="50"/>
        <v>4.3333333333333339</v>
      </c>
      <c r="AA208" s="5">
        <f t="shared" si="50"/>
        <v>12</v>
      </c>
      <c r="AB208" s="5">
        <f t="shared" si="50"/>
        <v>5.833333333333333</v>
      </c>
      <c r="AI208" s="5">
        <f>SUM(AI203:AI207)</f>
        <v>1</v>
      </c>
    </row>
    <row r="209" spans="1:35" x14ac:dyDescent="0.25">
      <c r="A209" s="11" t="s">
        <v>2</v>
      </c>
      <c r="B209" s="11"/>
      <c r="C209" s="1"/>
      <c r="D209" s="1"/>
      <c r="E209" s="1"/>
      <c r="F209" s="1"/>
      <c r="G209" s="8"/>
      <c r="H209" s="1"/>
      <c r="I209" s="1"/>
      <c r="J209" s="8" t="s">
        <v>11</v>
      </c>
      <c r="K209" s="1"/>
      <c r="L209" s="1"/>
      <c r="M209" s="1"/>
      <c r="N209" s="1"/>
      <c r="O209" s="1"/>
      <c r="P209" s="1"/>
      <c r="Q209" s="1"/>
      <c r="R209" s="1"/>
      <c r="S209" s="1"/>
      <c r="T209" s="11" t="s">
        <v>5</v>
      </c>
      <c r="U209" s="11"/>
    </row>
    <row r="210" spans="1:35" x14ac:dyDescent="0.25">
      <c r="A210" s="11" t="s">
        <v>3</v>
      </c>
      <c r="B210" s="11"/>
      <c r="C210" s="1"/>
      <c r="D210" s="1"/>
      <c r="E210" s="1"/>
      <c r="F210" s="1"/>
      <c r="G210" s="1"/>
      <c r="H210" s="8"/>
      <c r="I210" s="8" t="s">
        <v>11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1" t="s">
        <v>4</v>
      </c>
      <c r="U210" s="11"/>
      <c r="X210" s="12" t="s">
        <v>12</v>
      </c>
      <c r="Y210" s="12"/>
      <c r="Z210" s="12"/>
    </row>
    <row r="211" spans="1:35" x14ac:dyDescent="0.25">
      <c r="A211" s="11" t="s">
        <v>3</v>
      </c>
      <c r="B211" s="11"/>
      <c r="C211" s="1"/>
      <c r="D211" s="1"/>
      <c r="E211" s="1"/>
      <c r="F211" s="1"/>
      <c r="G211" s="1"/>
      <c r="H211" s="1"/>
      <c r="I211" s="8"/>
      <c r="J211" s="8" t="s">
        <v>11</v>
      </c>
      <c r="K211" s="1"/>
      <c r="L211" s="1"/>
      <c r="M211" s="1"/>
      <c r="N211" s="1"/>
      <c r="O211" s="1"/>
      <c r="P211" s="1"/>
      <c r="Q211" s="1"/>
      <c r="R211" s="1"/>
      <c r="S211" s="1"/>
      <c r="T211" s="11" t="s">
        <v>5</v>
      </c>
      <c r="U211" s="11"/>
      <c r="X211" t="s">
        <v>13</v>
      </c>
      <c r="Y211">
        <f>(X208*AI203)+(Y208*AI204)+(Z208*AI205)+(AA208*AI206)+(AB208*AI207)</f>
        <v>5.1675641331969953</v>
      </c>
    </row>
    <row r="212" spans="1:35" x14ac:dyDescent="0.25">
      <c r="A212" s="11" t="s">
        <v>4</v>
      </c>
      <c r="B212" s="11"/>
      <c r="C212" s="1"/>
      <c r="D212" s="1"/>
      <c r="E212" s="1"/>
      <c r="F212" s="1"/>
      <c r="G212" s="1"/>
      <c r="H212" s="8"/>
      <c r="I212" s="1"/>
      <c r="J212" s="1"/>
      <c r="K212" s="1"/>
      <c r="L212" s="1"/>
      <c r="M212" s="8" t="s">
        <v>11</v>
      </c>
      <c r="N212" s="1"/>
      <c r="O212" s="1"/>
      <c r="P212" s="1"/>
      <c r="Q212" s="1"/>
      <c r="R212" s="1"/>
      <c r="S212" s="1"/>
      <c r="T212" s="11" t="s">
        <v>5</v>
      </c>
      <c r="U212" s="11"/>
      <c r="X212" t="s">
        <v>14</v>
      </c>
      <c r="Y212">
        <f>(Y211-5)/(5-1)</f>
        <v>4.1891033299248814E-2</v>
      </c>
    </row>
    <row r="213" spans="1:35" x14ac:dyDescent="0.25">
      <c r="X213" t="s">
        <v>15</v>
      </c>
      <c r="Y213" s="5">
        <f>Y212/1.12</f>
        <v>3.7402708302900725E-2</v>
      </c>
    </row>
    <row r="220" spans="1:35" x14ac:dyDescent="0.25">
      <c r="A220" s="11" t="s">
        <v>9</v>
      </c>
      <c r="B220" s="11"/>
      <c r="W220" s="11" t="s">
        <v>10</v>
      </c>
      <c r="X220" s="11"/>
    </row>
    <row r="222" spans="1:35" x14ac:dyDescent="0.25">
      <c r="C222" s="7">
        <v>9</v>
      </c>
      <c r="D222" s="7">
        <v>8</v>
      </c>
      <c r="E222" s="7">
        <v>7</v>
      </c>
      <c r="F222" s="7">
        <v>6</v>
      </c>
      <c r="G222" s="7">
        <v>5</v>
      </c>
      <c r="H222" s="7">
        <v>4</v>
      </c>
      <c r="I222" s="7">
        <v>3</v>
      </c>
      <c r="J222" s="7">
        <v>2</v>
      </c>
      <c r="K222" s="7">
        <v>1</v>
      </c>
      <c r="L222" s="7">
        <v>2</v>
      </c>
      <c r="M222" s="7">
        <v>3</v>
      </c>
      <c r="N222" s="7">
        <v>4</v>
      </c>
      <c r="O222" s="7">
        <v>5</v>
      </c>
      <c r="P222" s="7">
        <v>6</v>
      </c>
      <c r="Q222" s="7">
        <v>7</v>
      </c>
      <c r="R222" s="7">
        <v>8</v>
      </c>
      <c r="S222" s="7">
        <v>9</v>
      </c>
      <c r="W222" s="1" t="s">
        <v>0</v>
      </c>
      <c r="X222" s="2" t="s">
        <v>1</v>
      </c>
      <c r="Y222" s="2" t="s">
        <v>2</v>
      </c>
      <c r="Z222" s="2" t="s">
        <v>3</v>
      </c>
      <c r="AA222" s="2" t="s">
        <v>4</v>
      </c>
      <c r="AB222" s="2" t="s">
        <v>5</v>
      </c>
      <c r="AC222" s="13" t="s">
        <v>6</v>
      </c>
      <c r="AD222" s="12"/>
      <c r="AE222" s="12"/>
      <c r="AF222" s="12"/>
      <c r="AG222" s="12"/>
      <c r="AH222" s="6" t="s">
        <v>7</v>
      </c>
      <c r="AI222" s="6" t="s">
        <v>8</v>
      </c>
    </row>
    <row r="223" spans="1:35" x14ac:dyDescent="0.25">
      <c r="A223" s="11" t="s">
        <v>1</v>
      </c>
      <c r="B223" s="11"/>
      <c r="C223" s="1"/>
      <c r="D223" s="1"/>
      <c r="E223" s="1"/>
      <c r="F223" s="1"/>
      <c r="G223" s="8"/>
      <c r="H223" s="1"/>
      <c r="I223" s="1"/>
      <c r="J223" s="1"/>
      <c r="K223" s="1"/>
      <c r="L223" s="1"/>
      <c r="M223" s="8" t="s">
        <v>11</v>
      </c>
      <c r="N223" s="1"/>
      <c r="O223" s="1"/>
      <c r="P223" s="1"/>
      <c r="Q223" s="1"/>
      <c r="R223" s="1"/>
      <c r="S223" s="1"/>
      <c r="T223" s="11" t="s">
        <v>2</v>
      </c>
      <c r="U223" s="11"/>
      <c r="W223" s="1" t="s">
        <v>1</v>
      </c>
      <c r="X223" s="2">
        <v>1</v>
      </c>
      <c r="Y223" s="4">
        <f>1/3</f>
        <v>0.33333333333333331</v>
      </c>
      <c r="Z223" s="4">
        <f>1/3</f>
        <v>0.33333333333333331</v>
      </c>
      <c r="AA223" s="2">
        <v>3</v>
      </c>
      <c r="AB223" s="4">
        <f>1/3</f>
        <v>0.33333333333333331</v>
      </c>
      <c r="AC223" s="5">
        <f>X223/$X$228</f>
        <v>9.6774193548387108E-2</v>
      </c>
      <c r="AD223" s="5">
        <f>Y223/$Y$228</f>
        <v>0.14814814814814814</v>
      </c>
      <c r="AE223" s="5">
        <f>Z223/$Z$228</f>
        <v>6.5573770491803268E-2</v>
      </c>
      <c r="AF223" s="5">
        <f>AA223/$AA$228</f>
        <v>0.2</v>
      </c>
      <c r="AG223" s="5">
        <f>AB223/$AB$228</f>
        <v>4.9999999999999996E-2</v>
      </c>
      <c r="AH223" s="5">
        <f>SUM(AC223:AG223)</f>
        <v>0.5604961121883385</v>
      </c>
      <c r="AI223" s="5">
        <f>AH223/5</f>
        <v>0.11209922243766771</v>
      </c>
    </row>
    <row r="224" spans="1:35" x14ac:dyDescent="0.25">
      <c r="A224" s="11" t="s">
        <v>1</v>
      </c>
      <c r="B224" s="1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8" t="s">
        <v>11</v>
      </c>
      <c r="N224" s="8"/>
      <c r="O224" s="1"/>
      <c r="P224" s="1"/>
      <c r="Q224" s="1"/>
      <c r="R224" s="1"/>
      <c r="S224" s="1"/>
      <c r="T224" s="11" t="s">
        <v>3</v>
      </c>
      <c r="U224" s="11"/>
      <c r="W224" s="1" t="s">
        <v>2</v>
      </c>
      <c r="X224" s="4">
        <v>3</v>
      </c>
      <c r="Y224" s="3">
        <v>1</v>
      </c>
      <c r="Z224" s="2">
        <v>3</v>
      </c>
      <c r="AA224" s="4">
        <v>4</v>
      </c>
      <c r="AB224" s="2">
        <v>3</v>
      </c>
      <c r="AC224" s="5">
        <f>X224/$X$228</f>
        <v>0.29032258064516131</v>
      </c>
      <c r="AD224" s="5">
        <f>Y224/$Y$228</f>
        <v>0.44444444444444442</v>
      </c>
      <c r="AE224" s="5">
        <f>Z224/$Z$228</f>
        <v>0.59016393442622939</v>
      </c>
      <c r="AF224" s="5">
        <f>AA224/$AA$228</f>
        <v>0.26666666666666666</v>
      </c>
      <c r="AG224" s="5">
        <f t="shared" ref="AG224:AG227" si="51">AB224/$AB$228</f>
        <v>0.44999999999999996</v>
      </c>
      <c r="AH224" s="5">
        <f t="shared" ref="AH224:AH227" si="52">SUM(AC224:AG224)</f>
        <v>2.0415976261825017</v>
      </c>
      <c r="AI224" s="5">
        <f t="shared" ref="AI224:AI227" si="53">AH224/5</f>
        <v>0.40831952523650034</v>
      </c>
    </row>
    <row r="225" spans="1:35" x14ac:dyDescent="0.25">
      <c r="A225" s="11" t="s">
        <v>1</v>
      </c>
      <c r="B225" s="11"/>
      <c r="C225" s="1"/>
      <c r="D225" s="1"/>
      <c r="E225" s="1"/>
      <c r="F225" s="8"/>
      <c r="G225" s="1"/>
      <c r="H225" s="1"/>
      <c r="I225" s="8" t="s">
        <v>11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1" t="s">
        <v>4</v>
      </c>
      <c r="U225" s="11"/>
      <c r="W225" s="1" t="s">
        <v>3</v>
      </c>
      <c r="X225" s="2">
        <v>3</v>
      </c>
      <c r="Y225" s="4">
        <f>1/3</f>
        <v>0.33333333333333331</v>
      </c>
      <c r="Z225" s="2">
        <v>1</v>
      </c>
      <c r="AA225" s="2">
        <v>4</v>
      </c>
      <c r="AB225" s="4">
        <v>2</v>
      </c>
      <c r="AC225" s="5">
        <f>X225/$X$228</f>
        <v>0.29032258064516131</v>
      </c>
      <c r="AD225" s="5">
        <f>Y225/$Y$228</f>
        <v>0.14814814814814814</v>
      </c>
      <c r="AE225" s="5">
        <f>Z225/$Z$228</f>
        <v>0.1967213114754098</v>
      </c>
      <c r="AF225" s="5">
        <f>AA225/$AA$228</f>
        <v>0.26666666666666666</v>
      </c>
      <c r="AG225" s="5">
        <f t="shared" si="51"/>
        <v>0.3</v>
      </c>
      <c r="AH225" s="5">
        <f t="shared" si="52"/>
        <v>1.2018587069353859</v>
      </c>
      <c r="AI225" s="5">
        <f t="shared" si="53"/>
        <v>0.24037174138707718</v>
      </c>
    </row>
    <row r="226" spans="1:35" x14ac:dyDescent="0.25">
      <c r="A226" s="11" t="s">
        <v>1</v>
      </c>
      <c r="B226" s="11"/>
      <c r="C226" s="1"/>
      <c r="D226" s="1"/>
      <c r="E226" s="1"/>
      <c r="F226" s="1"/>
      <c r="G226" s="8"/>
      <c r="H226" s="1"/>
      <c r="I226" s="1"/>
      <c r="J226" s="1"/>
      <c r="K226" s="1"/>
      <c r="L226" s="1"/>
      <c r="M226" s="8" t="s">
        <v>11</v>
      </c>
      <c r="N226" s="1"/>
      <c r="O226" s="1"/>
      <c r="P226" s="1"/>
      <c r="Q226" s="1"/>
      <c r="R226" s="1"/>
      <c r="S226" s="1"/>
      <c r="T226" s="11" t="s">
        <v>5</v>
      </c>
      <c r="U226" s="11"/>
      <c r="W226" s="1" t="s">
        <v>4</v>
      </c>
      <c r="X226" s="4">
        <f>1/3</f>
        <v>0.33333333333333331</v>
      </c>
      <c r="Y226" s="2">
        <v>0.25</v>
      </c>
      <c r="Z226" s="4">
        <f>1/4</f>
        <v>0.25</v>
      </c>
      <c r="AA226" s="2">
        <v>1</v>
      </c>
      <c r="AB226" s="4">
        <f>1/3</f>
        <v>0.33333333333333331</v>
      </c>
      <c r="AC226" s="5">
        <f>X226/$X$228</f>
        <v>3.2258064516129031E-2</v>
      </c>
      <c r="AD226" s="5">
        <f>Y226/$Y$228</f>
        <v>0.1111111111111111</v>
      </c>
      <c r="AE226" s="5">
        <f>Z226/$Z$228</f>
        <v>4.9180327868852451E-2</v>
      </c>
      <c r="AF226" s="5">
        <f>AA226/$AA$228</f>
        <v>6.6666666666666666E-2</v>
      </c>
      <c r="AG226" s="5">
        <f t="shared" si="51"/>
        <v>4.9999999999999996E-2</v>
      </c>
      <c r="AH226" s="5">
        <f t="shared" si="52"/>
        <v>0.30921617016275926</v>
      </c>
      <c r="AI226" s="5">
        <f t="shared" si="53"/>
        <v>6.1843234032551854E-2</v>
      </c>
    </row>
    <row r="227" spans="1:35" x14ac:dyDescent="0.25">
      <c r="A227" s="11" t="s">
        <v>2</v>
      </c>
      <c r="B227" s="11"/>
      <c r="C227" s="1"/>
      <c r="D227" s="1"/>
      <c r="E227" s="1"/>
      <c r="F227" s="1"/>
      <c r="G227" s="1"/>
      <c r="H227" s="8"/>
      <c r="I227" s="8" t="s">
        <v>11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1" t="s">
        <v>3</v>
      </c>
      <c r="U227" s="11"/>
      <c r="W227" s="1" t="s">
        <v>5</v>
      </c>
      <c r="X227" s="4">
        <v>3</v>
      </c>
      <c r="Y227" s="4">
        <f>1/3</f>
        <v>0.33333333333333331</v>
      </c>
      <c r="Z227" s="4">
        <f>1/2</f>
        <v>0.5</v>
      </c>
      <c r="AA227" s="2">
        <v>3</v>
      </c>
      <c r="AB227" s="2">
        <v>1</v>
      </c>
      <c r="AC227" s="5">
        <f>X227/$X$228</f>
        <v>0.29032258064516131</v>
      </c>
      <c r="AD227" s="5">
        <f>Y227/$Y$228</f>
        <v>0.14814814814814814</v>
      </c>
      <c r="AE227" s="5">
        <f>Z227/$Z$228</f>
        <v>9.8360655737704902E-2</v>
      </c>
      <c r="AF227" s="5">
        <f>AA227/$AA$228</f>
        <v>0.2</v>
      </c>
      <c r="AG227" s="5">
        <f t="shared" si="51"/>
        <v>0.15</v>
      </c>
      <c r="AH227" s="5">
        <f t="shared" si="52"/>
        <v>0.8868313845310144</v>
      </c>
      <c r="AI227" s="5">
        <f t="shared" si="53"/>
        <v>0.17736627690620288</v>
      </c>
    </row>
    <row r="228" spans="1:35" x14ac:dyDescent="0.25">
      <c r="A228" s="11" t="s">
        <v>2</v>
      </c>
      <c r="B228" s="11"/>
      <c r="C228" s="1"/>
      <c r="D228" s="1"/>
      <c r="E228" s="1"/>
      <c r="F228" s="1"/>
      <c r="G228" s="1"/>
      <c r="H228" s="8" t="s">
        <v>11</v>
      </c>
      <c r="I228" s="1"/>
      <c r="J228" s="1"/>
      <c r="K228" s="1"/>
      <c r="L228" s="1"/>
      <c r="M228" s="1"/>
      <c r="N228" s="8"/>
      <c r="O228" s="1"/>
      <c r="P228" s="1"/>
      <c r="Q228" s="1"/>
      <c r="R228" s="1"/>
      <c r="S228" s="1"/>
      <c r="T228" s="11" t="s">
        <v>4</v>
      </c>
      <c r="U228" s="11"/>
      <c r="X228" s="5">
        <f>SUM(X223:X227)</f>
        <v>10.333333333333332</v>
      </c>
      <c r="Y228" s="5">
        <f t="shared" ref="Y228:AB228" si="54">SUM(Y223:Y227)</f>
        <v>2.25</v>
      </c>
      <c r="Z228" s="5">
        <f t="shared" si="54"/>
        <v>5.0833333333333339</v>
      </c>
      <c r="AA228" s="5">
        <f t="shared" si="54"/>
        <v>15</v>
      </c>
      <c r="AB228" s="5">
        <f t="shared" si="54"/>
        <v>6.666666666666667</v>
      </c>
      <c r="AI228" s="5">
        <f>SUM(AI223:AI227)</f>
        <v>1</v>
      </c>
    </row>
    <row r="229" spans="1:35" x14ac:dyDescent="0.25">
      <c r="A229" s="11" t="s">
        <v>2</v>
      </c>
      <c r="B229" s="11"/>
      <c r="C229" s="1"/>
      <c r="D229" s="1"/>
      <c r="E229" s="1"/>
      <c r="F229" s="1"/>
      <c r="G229" s="8"/>
      <c r="H229" s="1"/>
      <c r="I229" s="8" t="s">
        <v>11</v>
      </c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1" t="s">
        <v>5</v>
      </c>
      <c r="U229" s="11"/>
    </row>
    <row r="230" spans="1:35" x14ac:dyDescent="0.25">
      <c r="A230" s="11" t="s">
        <v>3</v>
      </c>
      <c r="B230" s="11"/>
      <c r="C230" s="1"/>
      <c r="D230" s="1"/>
      <c r="E230" s="1"/>
      <c r="F230" s="1"/>
      <c r="G230" s="1"/>
      <c r="H230" s="8" t="s">
        <v>11</v>
      </c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1" t="s">
        <v>4</v>
      </c>
      <c r="U230" s="11"/>
      <c r="X230" s="12" t="s">
        <v>12</v>
      </c>
      <c r="Y230" s="12"/>
      <c r="Z230" s="12"/>
    </row>
    <row r="231" spans="1:35" x14ac:dyDescent="0.25">
      <c r="A231" s="11" t="s">
        <v>3</v>
      </c>
      <c r="B231" s="11"/>
      <c r="C231" s="1"/>
      <c r="D231" s="1"/>
      <c r="E231" s="1"/>
      <c r="F231" s="1"/>
      <c r="G231" s="1"/>
      <c r="H231" s="1"/>
      <c r="I231" s="8"/>
      <c r="J231" s="8" t="s">
        <v>11</v>
      </c>
      <c r="K231" s="1"/>
      <c r="L231" s="1"/>
      <c r="M231" s="1"/>
      <c r="N231" s="1"/>
      <c r="O231" s="1"/>
      <c r="P231" s="1"/>
      <c r="Q231" s="1"/>
      <c r="R231" s="1"/>
      <c r="S231" s="1"/>
      <c r="T231" s="11" t="s">
        <v>5</v>
      </c>
      <c r="U231" s="11"/>
      <c r="X231" t="s">
        <v>13</v>
      </c>
      <c r="Y231">
        <f>(X228*AI223)+(Y228*AI224)+(Z228*AI225)+(AA228*AI226)+(AB228*AI227)</f>
        <v>5.4090576055519648</v>
      </c>
    </row>
    <row r="232" spans="1:35" x14ac:dyDescent="0.25">
      <c r="A232" s="11" t="s">
        <v>4</v>
      </c>
      <c r="B232" s="11"/>
      <c r="C232" s="1"/>
      <c r="D232" s="1"/>
      <c r="E232" s="1"/>
      <c r="F232" s="1"/>
      <c r="G232" s="1"/>
      <c r="H232" s="8"/>
      <c r="I232" s="1"/>
      <c r="J232" s="1"/>
      <c r="K232" s="1"/>
      <c r="L232" s="1"/>
      <c r="M232" s="8" t="s">
        <v>11</v>
      </c>
      <c r="N232" s="1"/>
      <c r="O232" s="1"/>
      <c r="P232" s="1"/>
      <c r="Q232" s="1"/>
      <c r="R232" s="1"/>
      <c r="S232" s="1"/>
      <c r="T232" s="11" t="s">
        <v>5</v>
      </c>
      <c r="U232" s="11"/>
      <c r="X232" t="s">
        <v>14</v>
      </c>
      <c r="Y232">
        <f>(Y231-5)/(5-1)</f>
        <v>0.1022644013879912</v>
      </c>
    </row>
    <row r="233" spans="1:35" x14ac:dyDescent="0.25">
      <c r="X233" t="s">
        <v>15</v>
      </c>
      <c r="Y233" s="5">
        <f>Y232/1.12</f>
        <v>9.1307501239277847E-2</v>
      </c>
    </row>
  </sheetData>
  <mergeCells count="266">
    <mergeCell ref="AK102:AO102"/>
    <mergeCell ref="AI110:AJ110"/>
    <mergeCell ref="A230:B230"/>
    <mergeCell ref="T230:U230"/>
    <mergeCell ref="A231:B231"/>
    <mergeCell ref="T231:U231"/>
    <mergeCell ref="A232:B232"/>
    <mergeCell ref="T232:U232"/>
    <mergeCell ref="X230:Z230"/>
    <mergeCell ref="A227:B227"/>
    <mergeCell ref="T227:U227"/>
    <mergeCell ref="A228:B228"/>
    <mergeCell ref="T228:U228"/>
    <mergeCell ref="A229:B229"/>
    <mergeCell ref="T229:U229"/>
    <mergeCell ref="A224:B224"/>
    <mergeCell ref="T224:U224"/>
    <mergeCell ref="A225:B225"/>
    <mergeCell ref="T225:U225"/>
    <mergeCell ref="A226:B226"/>
    <mergeCell ref="T226:U226"/>
    <mergeCell ref="A220:B220"/>
    <mergeCell ref="W220:X220"/>
    <mergeCell ref="AC222:AG222"/>
    <mergeCell ref="A223:B223"/>
    <mergeCell ref="T223:U223"/>
    <mergeCell ref="A210:B210"/>
    <mergeCell ref="T210:U210"/>
    <mergeCell ref="A211:B211"/>
    <mergeCell ref="T211:U211"/>
    <mergeCell ref="A212:B212"/>
    <mergeCell ref="T212:U212"/>
    <mergeCell ref="X210:Z210"/>
    <mergeCell ref="A207:B207"/>
    <mergeCell ref="T207:U207"/>
    <mergeCell ref="A208:B208"/>
    <mergeCell ref="T208:U208"/>
    <mergeCell ref="A209:B209"/>
    <mergeCell ref="T209:U209"/>
    <mergeCell ref="A204:B204"/>
    <mergeCell ref="T204:U204"/>
    <mergeCell ref="A205:B205"/>
    <mergeCell ref="T205:U205"/>
    <mergeCell ref="A206:B206"/>
    <mergeCell ref="T206:U206"/>
    <mergeCell ref="A200:B200"/>
    <mergeCell ref="W200:X200"/>
    <mergeCell ref="AC202:AG202"/>
    <mergeCell ref="A203:B203"/>
    <mergeCell ref="T203:U203"/>
    <mergeCell ref="A190:B190"/>
    <mergeCell ref="T190:U190"/>
    <mergeCell ref="A191:B191"/>
    <mergeCell ref="T191:U191"/>
    <mergeCell ref="A192:B192"/>
    <mergeCell ref="T192:U192"/>
    <mergeCell ref="X190:Z190"/>
    <mergeCell ref="A187:B187"/>
    <mergeCell ref="T187:U187"/>
    <mergeCell ref="A188:B188"/>
    <mergeCell ref="T188:U188"/>
    <mergeCell ref="A189:B189"/>
    <mergeCell ref="T189:U189"/>
    <mergeCell ref="A184:B184"/>
    <mergeCell ref="T184:U184"/>
    <mergeCell ref="A185:B185"/>
    <mergeCell ref="T185:U185"/>
    <mergeCell ref="A186:B186"/>
    <mergeCell ref="T186:U186"/>
    <mergeCell ref="A180:B180"/>
    <mergeCell ref="W180:X180"/>
    <mergeCell ref="AC182:AG182"/>
    <mergeCell ref="A183:B183"/>
    <mergeCell ref="T183:U183"/>
    <mergeCell ref="A170:B170"/>
    <mergeCell ref="T170:U170"/>
    <mergeCell ref="A171:B171"/>
    <mergeCell ref="T171:U171"/>
    <mergeCell ref="A172:B172"/>
    <mergeCell ref="T172:U172"/>
    <mergeCell ref="A167:B167"/>
    <mergeCell ref="T167:U167"/>
    <mergeCell ref="A168:B168"/>
    <mergeCell ref="T168:U168"/>
    <mergeCell ref="A169:B169"/>
    <mergeCell ref="T169:U169"/>
    <mergeCell ref="A164:B164"/>
    <mergeCell ref="T164:U164"/>
    <mergeCell ref="A165:B165"/>
    <mergeCell ref="T165:U165"/>
    <mergeCell ref="A166:B166"/>
    <mergeCell ref="T166:U166"/>
    <mergeCell ref="A160:B160"/>
    <mergeCell ref="W160:X160"/>
    <mergeCell ref="AC162:AG162"/>
    <mergeCell ref="A163:B163"/>
    <mergeCell ref="T163:U163"/>
    <mergeCell ref="A150:B150"/>
    <mergeCell ref="T150:U150"/>
    <mergeCell ref="A151:B151"/>
    <mergeCell ref="T151:U151"/>
    <mergeCell ref="A152:B152"/>
    <mergeCell ref="T152:U152"/>
    <mergeCell ref="A147:B147"/>
    <mergeCell ref="T147:U147"/>
    <mergeCell ref="A148:B148"/>
    <mergeCell ref="T148:U148"/>
    <mergeCell ref="A149:B149"/>
    <mergeCell ref="T149:U149"/>
    <mergeCell ref="A144:B144"/>
    <mergeCell ref="T144:U144"/>
    <mergeCell ref="A145:B145"/>
    <mergeCell ref="T145:U145"/>
    <mergeCell ref="A146:B146"/>
    <mergeCell ref="T146:U146"/>
    <mergeCell ref="A140:B140"/>
    <mergeCell ref="W140:X140"/>
    <mergeCell ref="AC142:AG142"/>
    <mergeCell ref="A143:B143"/>
    <mergeCell ref="T143:U143"/>
    <mergeCell ref="A130:B130"/>
    <mergeCell ref="T130:U130"/>
    <mergeCell ref="A131:B131"/>
    <mergeCell ref="T131:U131"/>
    <mergeCell ref="A132:B132"/>
    <mergeCell ref="T132:U132"/>
    <mergeCell ref="X130:Z130"/>
    <mergeCell ref="A127:B127"/>
    <mergeCell ref="T127:U127"/>
    <mergeCell ref="A128:B128"/>
    <mergeCell ref="T128:U128"/>
    <mergeCell ref="A129:B129"/>
    <mergeCell ref="T129:U129"/>
    <mergeCell ref="A124:B124"/>
    <mergeCell ref="T124:U124"/>
    <mergeCell ref="A125:B125"/>
    <mergeCell ref="T125:U125"/>
    <mergeCell ref="A126:B126"/>
    <mergeCell ref="T126:U126"/>
    <mergeCell ref="A120:B120"/>
    <mergeCell ref="W120:X120"/>
    <mergeCell ref="AC122:AG122"/>
    <mergeCell ref="A123:B123"/>
    <mergeCell ref="T123:U123"/>
    <mergeCell ref="A110:B110"/>
    <mergeCell ref="T110:U110"/>
    <mergeCell ref="A111:B111"/>
    <mergeCell ref="T111:U111"/>
    <mergeCell ref="A112:B112"/>
    <mergeCell ref="T112:U112"/>
    <mergeCell ref="X110:Z110"/>
    <mergeCell ref="A107:B107"/>
    <mergeCell ref="T107:U107"/>
    <mergeCell ref="A108:B108"/>
    <mergeCell ref="T108:U108"/>
    <mergeCell ref="A109:B109"/>
    <mergeCell ref="T109:U109"/>
    <mergeCell ref="A104:B104"/>
    <mergeCell ref="T104:U104"/>
    <mergeCell ref="A105:B105"/>
    <mergeCell ref="T105:U105"/>
    <mergeCell ref="A106:B106"/>
    <mergeCell ref="T106:U106"/>
    <mergeCell ref="A100:B100"/>
    <mergeCell ref="W100:X100"/>
    <mergeCell ref="AC102:AG102"/>
    <mergeCell ref="A103:B103"/>
    <mergeCell ref="T103:U103"/>
    <mergeCell ref="A90:B90"/>
    <mergeCell ref="T90:U90"/>
    <mergeCell ref="A91:B91"/>
    <mergeCell ref="T91:U91"/>
    <mergeCell ref="A92:B92"/>
    <mergeCell ref="T92:U92"/>
    <mergeCell ref="X90:Z90"/>
    <mergeCell ref="A87:B87"/>
    <mergeCell ref="T87:U87"/>
    <mergeCell ref="A88:B88"/>
    <mergeCell ref="T88:U88"/>
    <mergeCell ref="A89:B89"/>
    <mergeCell ref="T89:U89"/>
    <mergeCell ref="A85:B85"/>
    <mergeCell ref="T85:U85"/>
    <mergeCell ref="A86:B86"/>
    <mergeCell ref="T86:U86"/>
    <mergeCell ref="A84:B84"/>
    <mergeCell ref="T84:U84"/>
    <mergeCell ref="A65:B65"/>
    <mergeCell ref="T65:U65"/>
    <mergeCell ref="A66:B66"/>
    <mergeCell ref="T66:U66"/>
    <mergeCell ref="A80:B80"/>
    <mergeCell ref="W80:X80"/>
    <mergeCell ref="AC82:AG82"/>
    <mergeCell ref="A83:B83"/>
    <mergeCell ref="T83:U83"/>
    <mergeCell ref="A71:B71"/>
    <mergeCell ref="T71:U71"/>
    <mergeCell ref="A72:B72"/>
    <mergeCell ref="T72:U72"/>
    <mergeCell ref="AC62:AG62"/>
    <mergeCell ref="A63:B63"/>
    <mergeCell ref="T63:U63"/>
    <mergeCell ref="A70:B70"/>
    <mergeCell ref="T70:U70"/>
    <mergeCell ref="T51:U51"/>
    <mergeCell ref="A52:B52"/>
    <mergeCell ref="T52:U52"/>
    <mergeCell ref="X50:Z50"/>
    <mergeCell ref="T67:U67"/>
    <mergeCell ref="A68:B68"/>
    <mergeCell ref="A50:B50"/>
    <mergeCell ref="T50:U50"/>
    <mergeCell ref="A51:B51"/>
    <mergeCell ref="X70:Z70"/>
    <mergeCell ref="T68:U68"/>
    <mergeCell ref="A69:B69"/>
    <mergeCell ref="T69:U69"/>
    <mergeCell ref="AC42:AG42"/>
    <mergeCell ref="A43:B43"/>
    <mergeCell ref="T43:U43"/>
    <mergeCell ref="A64:B64"/>
    <mergeCell ref="T64:U64"/>
    <mergeCell ref="AC22:AG22"/>
    <mergeCell ref="A20:B20"/>
    <mergeCell ref="A23:B23"/>
    <mergeCell ref="T23:U23"/>
    <mergeCell ref="A24:B24"/>
    <mergeCell ref="A25:B25"/>
    <mergeCell ref="A26:B26"/>
    <mergeCell ref="A27:B27"/>
    <mergeCell ref="A32:B32"/>
    <mergeCell ref="A31:B31"/>
    <mergeCell ref="A30:B30"/>
    <mergeCell ref="A29:B29"/>
    <mergeCell ref="A28:B28"/>
    <mergeCell ref="T32:U32"/>
    <mergeCell ref="T31:U31"/>
    <mergeCell ref="T30:U30"/>
    <mergeCell ref="T29:U29"/>
    <mergeCell ref="T28:U28"/>
    <mergeCell ref="T27:U27"/>
    <mergeCell ref="T26:U26"/>
    <mergeCell ref="T25:U25"/>
    <mergeCell ref="T24:U24"/>
    <mergeCell ref="W20:X20"/>
    <mergeCell ref="X30:Z30"/>
    <mergeCell ref="X150:Z150"/>
    <mergeCell ref="X170:Z170"/>
    <mergeCell ref="A40:B40"/>
    <mergeCell ref="W40:X40"/>
    <mergeCell ref="A47:B47"/>
    <mergeCell ref="T47:U47"/>
    <mergeCell ref="A48:B48"/>
    <mergeCell ref="T48:U48"/>
    <mergeCell ref="A49:B49"/>
    <mergeCell ref="T49:U49"/>
    <mergeCell ref="A44:B44"/>
    <mergeCell ref="T44:U44"/>
    <mergeCell ref="A45:B45"/>
    <mergeCell ref="T45:U45"/>
    <mergeCell ref="A46:B46"/>
    <mergeCell ref="T46:U46"/>
    <mergeCell ref="A60:B60"/>
    <mergeCell ref="W60:X60"/>
    <mergeCell ref="A67:B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0ACAA-3BF1-4AB8-9912-DFF10B68C6A7}">
  <dimension ref="A1:AI37"/>
  <sheetViews>
    <sheetView topLeftCell="C1" workbookViewId="0">
      <selection activeCell="Z30" sqref="Z30"/>
    </sheetView>
  </sheetViews>
  <sheetFormatPr defaultRowHeight="15" x14ac:dyDescent="0.25"/>
  <cols>
    <col min="1" max="1" width="14.7109375" customWidth="1"/>
    <col min="2" max="2" width="8.140625" customWidth="1"/>
    <col min="3" max="10" width="2.7109375" customWidth="1"/>
    <col min="11" max="11" width="4.7109375" customWidth="1"/>
    <col min="12" max="19" width="2.7109375" customWidth="1"/>
    <col min="20" max="20" width="8.28515625" customWidth="1"/>
    <col min="21" max="21" width="9.85546875" customWidth="1"/>
    <col min="23" max="24" width="17.5703125" bestFit="1" customWidth="1"/>
    <col min="25" max="25" width="12.42578125" bestFit="1" customWidth="1"/>
    <col min="26" max="26" width="11.140625" customWidth="1"/>
    <col min="27" max="27" width="16.42578125" customWidth="1"/>
    <col min="28" max="28" width="12" customWidth="1"/>
    <col min="29" max="29" width="9" bestFit="1" customWidth="1"/>
    <col min="30" max="30" width="4.5703125" customWidth="1"/>
    <col min="31" max="33" width="7.7109375" bestFit="1" customWidth="1"/>
  </cols>
  <sheetData>
    <row r="1" spans="27:27" x14ac:dyDescent="0.25">
      <c r="AA1" t="s">
        <v>18</v>
      </c>
    </row>
    <row r="20" spans="1:35" x14ac:dyDescent="0.25">
      <c r="A20" s="14" t="s">
        <v>9</v>
      </c>
      <c r="B20" s="15"/>
      <c r="W20" s="11" t="s">
        <v>10</v>
      </c>
      <c r="X20" s="11"/>
    </row>
    <row r="22" spans="1:35" x14ac:dyDescent="0.25">
      <c r="C22" s="7">
        <v>9</v>
      </c>
      <c r="D22" s="7">
        <v>8</v>
      </c>
      <c r="E22" s="7">
        <v>7</v>
      </c>
      <c r="F22" s="7">
        <v>6</v>
      </c>
      <c r="G22" s="7">
        <v>5</v>
      </c>
      <c r="H22" s="7">
        <v>4</v>
      </c>
      <c r="I22" s="7">
        <v>3</v>
      </c>
      <c r="J22" s="7">
        <v>2</v>
      </c>
      <c r="K22" s="7">
        <v>1</v>
      </c>
      <c r="L22" s="7">
        <v>2</v>
      </c>
      <c r="M22" s="7">
        <v>3</v>
      </c>
      <c r="N22" s="7">
        <v>4</v>
      </c>
      <c r="O22" s="7">
        <v>5</v>
      </c>
      <c r="P22" s="7">
        <v>6</v>
      </c>
      <c r="Q22" s="7">
        <v>7</v>
      </c>
      <c r="R22" s="7">
        <v>8</v>
      </c>
      <c r="S22" s="7">
        <v>9</v>
      </c>
      <c r="W22" s="1" t="s">
        <v>0</v>
      </c>
      <c r="X22" s="2" t="s">
        <v>19</v>
      </c>
      <c r="Y22" s="2" t="s">
        <v>20</v>
      </c>
      <c r="Z22" s="16" t="s">
        <v>6</v>
      </c>
      <c r="AA22" s="17"/>
      <c r="AB22" s="5" t="s">
        <v>7</v>
      </c>
      <c r="AC22" s="6" t="s">
        <v>8</v>
      </c>
      <c r="AD22" s="6"/>
    </row>
    <row r="23" spans="1:35" x14ac:dyDescent="0.25">
      <c r="A23" s="11" t="s">
        <v>19</v>
      </c>
      <c r="B23" s="11"/>
      <c r="C23" s="1"/>
      <c r="D23" s="1"/>
      <c r="E23" s="1"/>
      <c r="F23" s="1"/>
      <c r="G23" s="8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1" t="s">
        <v>20</v>
      </c>
      <c r="U23" s="11"/>
      <c r="W23" s="1" t="s">
        <v>19</v>
      </c>
      <c r="X23" s="2">
        <v>1</v>
      </c>
      <c r="Y23" s="4">
        <v>5</v>
      </c>
      <c r="Z23" s="5">
        <f>X23/X25</f>
        <v>0.83333333333333337</v>
      </c>
      <c r="AA23" s="5">
        <f>Y23/Y25</f>
        <v>0.83333333333333337</v>
      </c>
      <c r="AB23" s="5">
        <f>SUM(Z23:AA23)</f>
        <v>1.6666666666666667</v>
      </c>
      <c r="AC23" s="5">
        <f>AB23/2</f>
        <v>0.83333333333333337</v>
      </c>
      <c r="AD23" s="5"/>
      <c r="AE23" s="5"/>
      <c r="AF23" s="5"/>
      <c r="AG23" s="5"/>
      <c r="AH23" s="5"/>
      <c r="AI23" s="5"/>
    </row>
    <row r="24" spans="1:35" x14ac:dyDescent="0.25">
      <c r="A24" s="11" t="s">
        <v>21</v>
      </c>
      <c r="B24" s="1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8"/>
      <c r="O24" s="1"/>
      <c r="P24" s="1"/>
      <c r="Q24" s="1"/>
      <c r="R24" s="1"/>
      <c r="S24" s="1"/>
      <c r="T24" s="11" t="s">
        <v>22</v>
      </c>
      <c r="U24" s="11"/>
      <c r="W24" s="1" t="s">
        <v>20</v>
      </c>
      <c r="X24" s="4">
        <f>1/5</f>
        <v>0.2</v>
      </c>
      <c r="Y24" s="3">
        <v>1</v>
      </c>
      <c r="Z24" s="5">
        <f>X24/X25</f>
        <v>0.16666666666666669</v>
      </c>
      <c r="AA24" s="5">
        <f>Y24/Y25</f>
        <v>0.16666666666666666</v>
      </c>
      <c r="AB24" s="5">
        <f>SUM(Z24:AA24)</f>
        <v>0.33333333333333337</v>
      </c>
      <c r="AC24" s="5">
        <f>AB24/2</f>
        <v>0.16666666666666669</v>
      </c>
      <c r="AD24" s="5"/>
      <c r="AE24" s="5"/>
      <c r="AF24" s="5"/>
      <c r="AG24" s="5"/>
      <c r="AH24" s="5"/>
      <c r="AI24" s="5"/>
    </row>
    <row r="25" spans="1:35" x14ac:dyDescent="0.25">
      <c r="A25" s="11" t="s">
        <v>23</v>
      </c>
      <c r="B25" s="11"/>
      <c r="C25" s="1"/>
      <c r="D25" s="1"/>
      <c r="E25" s="1"/>
      <c r="F25" s="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1" t="s">
        <v>24</v>
      </c>
      <c r="U25" s="11"/>
      <c r="X25" s="5">
        <f>SUM(X23:X24)</f>
        <v>1.2</v>
      </c>
      <c r="Y25" s="5">
        <f>SUM(Y23:Y24)</f>
        <v>6</v>
      </c>
      <c r="AC25" s="5">
        <f>SUM(AC23:AC24)</f>
        <v>1</v>
      </c>
      <c r="AD25" s="5"/>
      <c r="AE25" s="5"/>
      <c r="AF25" s="5"/>
      <c r="AG25" s="5"/>
      <c r="AH25" s="5"/>
      <c r="AI25" s="5"/>
    </row>
    <row r="26" spans="1:35" x14ac:dyDescent="0.25">
      <c r="A26" s="11" t="s">
        <v>25</v>
      </c>
      <c r="B26" s="11"/>
      <c r="C26" s="1"/>
      <c r="D26" s="1"/>
      <c r="E26" s="1"/>
      <c r="F26" s="1"/>
      <c r="G26" s="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1" t="s">
        <v>26</v>
      </c>
      <c r="U26" s="11"/>
      <c r="AC26" s="5"/>
      <c r="AD26" s="5"/>
      <c r="AE26" s="5"/>
      <c r="AF26" s="5"/>
      <c r="AG26" s="5"/>
      <c r="AH26" s="5"/>
      <c r="AI26" s="5"/>
    </row>
    <row r="27" spans="1:35" x14ac:dyDescent="0.25">
      <c r="A27" s="11" t="s">
        <v>25</v>
      </c>
      <c r="B27" s="11"/>
      <c r="C27" s="1"/>
      <c r="D27" s="1"/>
      <c r="E27" s="1"/>
      <c r="F27" s="1"/>
      <c r="G27" s="1"/>
      <c r="H27" s="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1" t="s">
        <v>27</v>
      </c>
      <c r="U27" s="11"/>
      <c r="Y27" s="6" t="s">
        <v>12</v>
      </c>
      <c r="Z27" s="6"/>
      <c r="AC27" s="5"/>
      <c r="AD27" s="5"/>
      <c r="AE27" s="5"/>
      <c r="AF27" s="5"/>
      <c r="AG27" s="5"/>
      <c r="AH27" s="5"/>
      <c r="AI27" s="5"/>
    </row>
    <row r="28" spans="1:35" x14ac:dyDescent="0.25">
      <c r="A28" s="11" t="s">
        <v>26</v>
      </c>
      <c r="B28" s="1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8"/>
      <c r="O28" s="1"/>
      <c r="P28" s="1"/>
      <c r="Q28" s="1"/>
      <c r="R28" s="1"/>
      <c r="S28" s="1"/>
      <c r="T28" s="11" t="s">
        <v>27</v>
      </c>
      <c r="U28" s="11"/>
      <c r="Y28" t="s">
        <v>13</v>
      </c>
      <c r="Z28">
        <f>(X25*AC23)+(Y25*AC24)</f>
        <v>2</v>
      </c>
      <c r="AI28" s="5"/>
    </row>
    <row r="29" spans="1:35" x14ac:dyDescent="0.25">
      <c r="Y29" t="s">
        <v>14</v>
      </c>
      <c r="Z29">
        <f>(Z28-2)/(2-1)</f>
        <v>0</v>
      </c>
    </row>
    <row r="30" spans="1:35" x14ac:dyDescent="0.25">
      <c r="Y30" t="s">
        <v>15</v>
      </c>
      <c r="Z30" s="5">
        <f>Z29/1.12</f>
        <v>0</v>
      </c>
    </row>
    <row r="37" spans="26:26" x14ac:dyDescent="0.25">
      <c r="Z37" s="6"/>
    </row>
  </sheetData>
  <mergeCells count="15">
    <mergeCell ref="A28:B28"/>
    <mergeCell ref="T28:U28"/>
    <mergeCell ref="A25:B25"/>
    <mergeCell ref="T25:U25"/>
    <mergeCell ref="A26:B26"/>
    <mergeCell ref="T26:U26"/>
    <mergeCell ref="A27:B27"/>
    <mergeCell ref="T27:U27"/>
    <mergeCell ref="Z22:AA22"/>
    <mergeCell ref="A24:B24"/>
    <mergeCell ref="T24:U24"/>
    <mergeCell ref="A20:B20"/>
    <mergeCell ref="W20:X20"/>
    <mergeCell ref="A23:B23"/>
    <mergeCell ref="T23:U2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Kriteria</vt:lpstr>
      <vt:lpstr>Sub Kriteria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mfarid.ramadhani88@gmail.com</cp:lastModifiedBy>
  <dcterms:created xsi:type="dcterms:W3CDTF">2022-06-28T23:32:49Z</dcterms:created>
  <dcterms:modified xsi:type="dcterms:W3CDTF">2024-03-08T02:45:28Z</dcterms:modified>
</cp:coreProperties>
</file>